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0" windowHeight="11020" firstSheet="4" activeTab="4"/>
  </bookViews>
  <sheets>
    <sheet name="自有教师结构比例" sheetId="19" state="hidden" r:id="rId1"/>
    <sheet name="现自有占计划自有教师结构" sheetId="21" state="hidden" r:id="rId2"/>
    <sheet name="自有占专任教师结构比例" sheetId="20" state="hidden" r:id="rId3"/>
    <sheet name="分专业结构表" sheetId="22" state="hidden" r:id="rId4"/>
    <sheet name="名额分配表" sheetId="33" r:id="rId5"/>
    <sheet name="部门结构表" sheetId="30" state="hidden" r:id="rId6"/>
  </sheets>
  <definedNames>
    <definedName name="_xlnm._FilterDatabase" localSheetId="3" hidden="1">分专业结构表!$A$4:$AW$55</definedName>
    <definedName name="_xlnm.Print_Titles" localSheetId="1">现自有占计划自有教师结构!$2:$3</definedName>
    <definedName name="_xlnm.Print_Titles" localSheetId="0">自有教师结构比例!$2:$3</definedName>
    <definedName name="_xlnm.Print_Titles" localSheetId="2">自有占专任教师结构比例!$2:$3</definedName>
  </definedNames>
  <calcPr calcId="145621"/>
</workbook>
</file>

<file path=xl/calcChain.xml><?xml version="1.0" encoding="utf-8"?>
<calcChain xmlns="http://schemas.openxmlformats.org/spreadsheetml/2006/main">
  <c r="C13" i="33" l="1"/>
  <c r="G19" i="30" l="1"/>
  <c r="J5" i="30" l="1"/>
  <c r="AM14" i="30"/>
  <c r="AM6" i="30"/>
  <c r="AM7" i="30"/>
  <c r="AM8" i="30"/>
  <c r="AM10" i="30"/>
  <c r="AM11" i="30"/>
  <c r="AM5" i="30"/>
  <c r="E14" i="30"/>
  <c r="BG18" i="30"/>
  <c r="BF18" i="30"/>
  <c r="BE18" i="30"/>
  <c r="BE19" i="30"/>
  <c r="BD18" i="30"/>
  <c r="BA18" i="30"/>
  <c r="AZ18" i="30"/>
  <c r="AY18" i="30"/>
  <c r="AX18" i="30"/>
  <c r="AV18" i="30"/>
  <c r="AT18" i="30"/>
  <c r="AS18" i="30"/>
  <c r="AR18" i="30"/>
  <c r="AQ18" i="30"/>
  <c r="AO18" i="30"/>
  <c r="AN18" i="30"/>
  <c r="AK18" i="30"/>
  <c r="AJ18" i="30"/>
  <c r="AI18" i="30"/>
  <c r="T18" i="30"/>
  <c r="AH18" i="30"/>
  <c r="AG18" i="30"/>
  <c r="AF18" i="30"/>
  <c r="AE18" i="30"/>
  <c r="AD18" i="30"/>
  <c r="AC18" i="30"/>
  <c r="AB18" i="30"/>
  <c r="AA18" i="30"/>
  <c r="C18" i="30"/>
  <c r="AM17" i="30"/>
  <c r="Z17" i="30"/>
  <c r="X17" i="30"/>
  <c r="Y17" i="30"/>
  <c r="V17" i="30"/>
  <c r="W17" i="30"/>
  <c r="T17" i="30"/>
  <c r="U17" i="30"/>
  <c r="R17" i="30"/>
  <c r="S17" i="30"/>
  <c r="P17" i="30"/>
  <c r="Q17" i="30"/>
  <c r="N17" i="30"/>
  <c r="O17" i="30"/>
  <c r="L17" i="30"/>
  <c r="M17" i="30"/>
  <c r="J17" i="30"/>
  <c r="K17" i="30"/>
  <c r="H17" i="30"/>
  <c r="I17" i="30"/>
  <c r="F17" i="30"/>
  <c r="E17" i="30"/>
  <c r="G17" i="30"/>
  <c r="AM16" i="30"/>
  <c r="Z16" i="30"/>
  <c r="D16" i="30"/>
  <c r="X16" i="30"/>
  <c r="Y16" i="30"/>
  <c r="V16" i="30"/>
  <c r="W16" i="30"/>
  <c r="T16" i="30"/>
  <c r="U16" i="30"/>
  <c r="R16" i="30"/>
  <c r="S16" i="30"/>
  <c r="P16" i="30"/>
  <c r="N16" i="30"/>
  <c r="O16" i="30"/>
  <c r="L16" i="30"/>
  <c r="M16" i="30"/>
  <c r="J16" i="30"/>
  <c r="K16" i="30"/>
  <c r="H16" i="30"/>
  <c r="I16" i="30"/>
  <c r="F16" i="30"/>
  <c r="E16" i="30"/>
  <c r="AM15" i="30"/>
  <c r="Z15" i="30"/>
  <c r="D15" i="30"/>
  <c r="X15" i="30"/>
  <c r="Y15" i="30"/>
  <c r="V15" i="30"/>
  <c r="W15" i="30"/>
  <c r="T15" i="30"/>
  <c r="U15" i="30"/>
  <c r="R15" i="30"/>
  <c r="S15" i="30"/>
  <c r="P15" i="30"/>
  <c r="Q15" i="30"/>
  <c r="N15" i="30"/>
  <c r="N18" i="30" s="1"/>
  <c r="O18" i="30" s="1"/>
  <c r="O15" i="30"/>
  <c r="L15" i="30"/>
  <c r="M15" i="30" s="1"/>
  <c r="J15" i="30"/>
  <c r="H15" i="30"/>
  <c r="I15" i="30"/>
  <c r="F15" i="30"/>
  <c r="E15" i="30"/>
  <c r="BC14" i="30"/>
  <c r="BC18" i="30"/>
  <c r="AW14" i="30"/>
  <c r="AU14" i="30"/>
  <c r="AP14" i="30"/>
  <c r="Z14" i="30"/>
  <c r="D14" i="30" s="1"/>
  <c r="X14" i="30"/>
  <c r="V14" i="30"/>
  <c r="W14" i="30" s="1"/>
  <c r="T14" i="30"/>
  <c r="U14" i="30"/>
  <c r="R14" i="30"/>
  <c r="P14" i="30"/>
  <c r="Q14" i="30"/>
  <c r="N14" i="30"/>
  <c r="O14" i="30"/>
  <c r="L14" i="30"/>
  <c r="M14" i="30" s="1"/>
  <c r="J14" i="30"/>
  <c r="K14" i="30" s="1"/>
  <c r="H14" i="30"/>
  <c r="F14" i="30"/>
  <c r="BG12" i="30"/>
  <c r="BF12" i="30"/>
  <c r="BE12" i="30"/>
  <c r="BD12" i="30"/>
  <c r="BB12" i="30"/>
  <c r="BB19" i="30"/>
  <c r="BA12" i="30"/>
  <c r="AZ12" i="30"/>
  <c r="AY12" i="30"/>
  <c r="AY19" i="30" s="1"/>
  <c r="AX12" i="30"/>
  <c r="AV12" i="30"/>
  <c r="AT12" i="30"/>
  <c r="AS12" i="30"/>
  <c r="AR12" i="30"/>
  <c r="AQ12" i="30"/>
  <c r="AO12" i="30"/>
  <c r="AN12" i="30"/>
  <c r="AK12" i="30"/>
  <c r="AJ12" i="30"/>
  <c r="AJ19" i="30" s="1"/>
  <c r="AI12" i="30"/>
  <c r="AH12" i="30"/>
  <c r="AG12" i="30"/>
  <c r="AF12" i="30"/>
  <c r="N12" i="30" s="1"/>
  <c r="O12" i="30" s="1"/>
  <c r="AE12" i="30"/>
  <c r="AD12" i="30"/>
  <c r="AD19" i="30" s="1"/>
  <c r="AC12" i="30"/>
  <c r="AC19" i="30" s="1"/>
  <c r="AB12" i="30"/>
  <c r="AA12" i="30"/>
  <c r="C12" i="30"/>
  <c r="BC11" i="30"/>
  <c r="Z11" i="30"/>
  <c r="D11" i="30" s="1"/>
  <c r="X11" i="30"/>
  <c r="Y11" i="30"/>
  <c r="V11" i="30"/>
  <c r="W11" i="30" s="1"/>
  <c r="T11" i="30"/>
  <c r="U11" i="30"/>
  <c r="R11" i="30"/>
  <c r="S11" i="30"/>
  <c r="P11" i="30"/>
  <c r="Q11" i="30"/>
  <c r="N11" i="30"/>
  <c r="O11" i="30"/>
  <c r="L11" i="30"/>
  <c r="M11" i="30" s="1"/>
  <c r="J11" i="30"/>
  <c r="K11" i="30"/>
  <c r="H11" i="30"/>
  <c r="I11" i="30"/>
  <c r="F11" i="30"/>
  <c r="E11" i="30"/>
  <c r="BC10" i="30"/>
  <c r="AW10" i="30"/>
  <c r="AU10" i="30"/>
  <c r="AP10" i="30"/>
  <c r="Z10" i="30"/>
  <c r="D10" i="30"/>
  <c r="X10" i="30"/>
  <c r="Y10" i="30"/>
  <c r="V10" i="30"/>
  <c r="W10" i="30" s="1"/>
  <c r="T10" i="30"/>
  <c r="U10" i="30"/>
  <c r="R10" i="30"/>
  <c r="S10" i="30"/>
  <c r="P10" i="30"/>
  <c r="Q10" i="30"/>
  <c r="N10" i="30"/>
  <c r="O10" i="30"/>
  <c r="L10" i="30"/>
  <c r="M10" i="30"/>
  <c r="J10" i="30"/>
  <c r="K10" i="30"/>
  <c r="H10" i="30"/>
  <c r="I10" i="30"/>
  <c r="F10" i="30"/>
  <c r="E10" i="30"/>
  <c r="BC9" i="30"/>
  <c r="Z9" i="30"/>
  <c r="D9" i="30" s="1"/>
  <c r="X9" i="30"/>
  <c r="Y9" i="30"/>
  <c r="V9" i="30"/>
  <c r="W9" i="30"/>
  <c r="T9" i="30"/>
  <c r="U9" i="30"/>
  <c r="R9" i="30"/>
  <c r="S9" i="30"/>
  <c r="P9" i="30"/>
  <c r="Q9" i="30"/>
  <c r="N9" i="30"/>
  <c r="O9" i="30" s="1"/>
  <c r="L9" i="30"/>
  <c r="M9" i="30" s="1"/>
  <c r="J9" i="30"/>
  <c r="K9" i="30" s="1"/>
  <c r="H9" i="30"/>
  <c r="I9" i="30"/>
  <c r="F9" i="30"/>
  <c r="E9" i="30"/>
  <c r="BC8" i="30"/>
  <c r="Z8" i="30"/>
  <c r="D8" i="30"/>
  <c r="X8" i="30"/>
  <c r="Y8" i="30"/>
  <c r="V8" i="30"/>
  <c r="W8" i="30"/>
  <c r="T8" i="30"/>
  <c r="U8" i="30"/>
  <c r="R8" i="30"/>
  <c r="S8" i="30"/>
  <c r="P8" i="30"/>
  <c r="Q8" i="30"/>
  <c r="N8" i="30"/>
  <c r="O8" i="30"/>
  <c r="L8" i="30"/>
  <c r="M8" i="30"/>
  <c r="J8" i="30"/>
  <c r="K8" i="30"/>
  <c r="H8" i="30"/>
  <c r="I8" i="30"/>
  <c r="F8" i="30"/>
  <c r="E8" i="30"/>
  <c r="BC7" i="30"/>
  <c r="AW7" i="30"/>
  <c r="Z7" i="30"/>
  <c r="X7" i="30"/>
  <c r="Y7" i="30"/>
  <c r="V7" i="30"/>
  <c r="W7" i="30"/>
  <c r="T7" i="30"/>
  <c r="U7" i="30"/>
  <c r="S7" i="30"/>
  <c r="Q7" i="30"/>
  <c r="N7" i="30"/>
  <c r="O7" i="30"/>
  <c r="L7" i="30"/>
  <c r="M7" i="30"/>
  <c r="J7" i="30"/>
  <c r="K7" i="30"/>
  <c r="H7" i="30"/>
  <c r="I7" i="30"/>
  <c r="F7" i="30"/>
  <c r="E7" i="30"/>
  <c r="BC6" i="30"/>
  <c r="Z6" i="30"/>
  <c r="D6" i="30"/>
  <c r="X6" i="30"/>
  <c r="Y6" i="30"/>
  <c r="V6" i="30"/>
  <c r="W6" i="30"/>
  <c r="T6" i="30"/>
  <c r="U6" i="30"/>
  <c r="R6" i="30"/>
  <c r="S6" i="30"/>
  <c r="Q6" i="30"/>
  <c r="O6" i="30"/>
  <c r="L6" i="30"/>
  <c r="M6" i="30"/>
  <c r="J6" i="30"/>
  <c r="K6" i="30"/>
  <c r="H6" i="30"/>
  <c r="I6" i="30"/>
  <c r="F6" i="30"/>
  <c r="E6" i="30"/>
  <c r="G6" i="30"/>
  <c r="BC5" i="30"/>
  <c r="Z5" i="30"/>
  <c r="X5" i="30"/>
  <c r="Y5" i="30"/>
  <c r="V5" i="30"/>
  <c r="W5" i="30"/>
  <c r="T5" i="30"/>
  <c r="U5" i="30"/>
  <c r="R5" i="30"/>
  <c r="S5" i="30"/>
  <c r="P5" i="30"/>
  <c r="Q5" i="30"/>
  <c r="O5" i="30"/>
  <c r="L5" i="30"/>
  <c r="M5" i="30"/>
  <c r="K5" i="30"/>
  <c r="H5" i="30"/>
  <c r="I5" i="30"/>
  <c r="F5" i="30"/>
  <c r="E5" i="30"/>
  <c r="BD19" i="30"/>
  <c r="G7" i="30"/>
  <c r="G8" i="30"/>
  <c r="F18" i="30"/>
  <c r="D17" i="30"/>
  <c r="AI19" i="30"/>
  <c r="AQ19" i="30"/>
  <c r="BF19" i="30"/>
  <c r="G16" i="30"/>
  <c r="AM18" i="30"/>
  <c r="AU18" i="30"/>
  <c r="J18" i="30"/>
  <c r="K18" i="30" s="1"/>
  <c r="G5" i="30"/>
  <c r="X18" i="30"/>
  <c r="Y18" i="30"/>
  <c r="H18" i="30"/>
  <c r="G11" i="30"/>
  <c r="G10" i="30"/>
  <c r="G9" i="30"/>
  <c r="AP7" i="30"/>
  <c r="AU7" i="30"/>
  <c r="D7" i="30"/>
  <c r="E12" i="30"/>
  <c r="H12" i="30"/>
  <c r="I12" i="30" s="1"/>
  <c r="V18" i="30"/>
  <c r="W18" i="30"/>
  <c r="I14" i="30"/>
  <c r="Z18" i="30"/>
  <c r="AG19" i="30"/>
  <c r="C19" i="30"/>
  <c r="AW5" i="30"/>
  <c r="AU5" i="30"/>
  <c r="AP5" i="30"/>
  <c r="AM12" i="30"/>
  <c r="AW12" i="30" s="1"/>
  <c r="AZ19" i="30"/>
  <c r="P12" i="30"/>
  <c r="AU6" i="30"/>
  <c r="AP6" i="30"/>
  <c r="T12" i="30"/>
  <c r="Y14" i="30"/>
  <c r="K15" i="30"/>
  <c r="I18" i="30"/>
  <c r="D5" i="30"/>
  <c r="AW6" i="30"/>
  <c r="X12" i="30"/>
  <c r="X19" i="30" s="1"/>
  <c r="Y19" i="30" s="1"/>
  <c r="AK19" i="30"/>
  <c r="R18" i="30"/>
  <c r="S18" i="30"/>
  <c r="S14" i="30"/>
  <c r="AW9" i="30"/>
  <c r="AU9" i="30"/>
  <c r="AP9" i="30"/>
  <c r="U18" i="30"/>
  <c r="AR19" i="30"/>
  <c r="P18" i="30"/>
  <c r="Q18" i="30"/>
  <c r="Q16" i="30"/>
  <c r="AS19" i="30"/>
  <c r="AU11" i="30"/>
  <c r="AP11" i="30"/>
  <c r="BA19" i="30"/>
  <c r="E18" i="30"/>
  <c r="G18" i="30"/>
  <c r="G15" i="30"/>
  <c r="AW11" i="30"/>
  <c r="AU8" i="30"/>
  <c r="AP8" i="30"/>
  <c r="AB19" i="30"/>
  <c r="F12" i="30"/>
  <c r="AH19" i="30"/>
  <c r="R12" i="30"/>
  <c r="AO19" i="30"/>
  <c r="G14" i="30"/>
  <c r="BG19" i="30"/>
  <c r="BC12" i="30"/>
  <c r="BC19" i="30"/>
  <c r="AW8" i="30"/>
  <c r="AA19" i="30"/>
  <c r="AN19" i="30"/>
  <c r="AV19" i="30"/>
  <c r="D18" i="30"/>
  <c r="AW18" i="30"/>
  <c r="AP18" i="30"/>
  <c r="H19" i="30"/>
  <c r="I19" i="30"/>
  <c r="E19" i="30"/>
  <c r="F19" i="30"/>
  <c r="G12" i="30"/>
  <c r="U12" i="30"/>
  <c r="T19" i="30"/>
  <c r="U19" i="30"/>
  <c r="P19" i="30"/>
  <c r="Q19" i="30"/>
  <c r="Q12" i="30"/>
  <c r="R19" i="30"/>
  <c r="S19" i="30"/>
  <c r="S12" i="30"/>
  <c r="AM19" i="30"/>
  <c r="AW19" i="30"/>
  <c r="Y51" i="22"/>
  <c r="Y53" i="22"/>
  <c r="X51" i="22"/>
  <c r="X52" i="22"/>
  <c r="Y52" i="22"/>
  <c r="X53" i="22"/>
  <c r="V51" i="22"/>
  <c r="W51" i="22"/>
  <c r="V52" i="22"/>
  <c r="W52" i="22"/>
  <c r="V53" i="22"/>
  <c r="W53" i="22"/>
  <c r="W50" i="22"/>
  <c r="U51" i="22"/>
  <c r="U52" i="22"/>
  <c r="S51" i="22"/>
  <c r="S52" i="22"/>
  <c r="Q50" i="22"/>
  <c r="Q51" i="22"/>
  <c r="Q52" i="22"/>
  <c r="O51" i="22"/>
  <c r="O52" i="22"/>
  <c r="M52" i="22"/>
  <c r="L51" i="22"/>
  <c r="M51" i="22"/>
  <c r="L52" i="22"/>
  <c r="K51" i="22"/>
  <c r="K53" i="22"/>
  <c r="E49" i="22"/>
  <c r="E54" i="22"/>
  <c r="J51" i="22"/>
  <c r="J52" i="22"/>
  <c r="K52" i="22"/>
  <c r="J53" i="22"/>
  <c r="I51" i="22"/>
  <c r="I53" i="22"/>
  <c r="H51" i="22"/>
  <c r="H52" i="22"/>
  <c r="I52" i="22"/>
  <c r="H53" i="22"/>
  <c r="G52" i="22"/>
  <c r="F51" i="22"/>
  <c r="F52" i="22"/>
  <c r="E51" i="22"/>
  <c r="G51" i="22"/>
  <c r="E52" i="22"/>
  <c r="X50" i="22"/>
  <c r="Y50" i="22"/>
  <c r="X48" i="22"/>
  <c r="Y48" i="22"/>
  <c r="X47" i="22"/>
  <c r="Y47" i="22"/>
  <c r="X43" i="22"/>
  <c r="Y43" i="22"/>
  <c r="X42" i="22"/>
  <c r="X41" i="22"/>
  <c r="Y41" i="22"/>
  <c r="X40" i="22"/>
  <c r="Y40" i="22"/>
  <c r="X39" i="22"/>
  <c r="Y39" i="22"/>
  <c r="X37" i="22"/>
  <c r="Y37" i="22"/>
  <c r="X36" i="22"/>
  <c r="X35" i="22"/>
  <c r="X34" i="22"/>
  <c r="Y34" i="22"/>
  <c r="X32" i="22"/>
  <c r="Y32" i="22"/>
  <c r="X31" i="22"/>
  <c r="X30" i="22"/>
  <c r="Y30" i="22"/>
  <c r="X29" i="22"/>
  <c r="Y29" i="22"/>
  <c r="X28" i="22"/>
  <c r="X26" i="22"/>
  <c r="Y26" i="22"/>
  <c r="X25" i="22"/>
  <c r="X24" i="22"/>
  <c r="Y24" i="22"/>
  <c r="X23" i="22"/>
  <c r="X22" i="22"/>
  <c r="Y22" i="22"/>
  <c r="X20" i="22"/>
  <c r="X19" i="22"/>
  <c r="Y19" i="22"/>
  <c r="X18" i="22"/>
  <c r="X17" i="22"/>
  <c r="Y17" i="22"/>
  <c r="X16" i="22"/>
  <c r="Y16" i="22"/>
  <c r="X14" i="22"/>
  <c r="Y14" i="22"/>
  <c r="X13" i="22"/>
  <c r="X12" i="22"/>
  <c r="Y12" i="22"/>
  <c r="X10" i="22"/>
  <c r="Y10" i="22"/>
  <c r="X9" i="22"/>
  <c r="Y9" i="22"/>
  <c r="X8" i="22"/>
  <c r="Y8" i="22"/>
  <c r="X7" i="22"/>
  <c r="Y7" i="22"/>
  <c r="X6" i="22"/>
  <c r="V50" i="22"/>
  <c r="V48" i="22"/>
  <c r="W48" i="22"/>
  <c r="V47" i="22"/>
  <c r="W47" i="22"/>
  <c r="V43" i="22"/>
  <c r="W43" i="22"/>
  <c r="V42" i="22"/>
  <c r="V41" i="22"/>
  <c r="V40" i="22"/>
  <c r="V39" i="22"/>
  <c r="W39" i="22"/>
  <c r="V37" i="22"/>
  <c r="V36" i="22"/>
  <c r="W36" i="22"/>
  <c r="V35" i="22"/>
  <c r="V34" i="22"/>
  <c r="V32" i="22"/>
  <c r="V31" i="22"/>
  <c r="W31" i="22"/>
  <c r="V30" i="22"/>
  <c r="V29" i="22"/>
  <c r="W29" i="22"/>
  <c r="V28" i="22"/>
  <c r="V26" i="22"/>
  <c r="V25" i="22"/>
  <c r="V24" i="22"/>
  <c r="V27" i="22"/>
  <c r="V23" i="22"/>
  <c r="V22" i="22"/>
  <c r="W22" i="22"/>
  <c r="V20" i="22"/>
  <c r="V19" i="22"/>
  <c r="V18" i="22"/>
  <c r="V17" i="22"/>
  <c r="W17" i="22"/>
  <c r="V16" i="22"/>
  <c r="V14" i="22"/>
  <c r="W14" i="22"/>
  <c r="V13" i="22"/>
  <c r="V12" i="22"/>
  <c r="V10" i="22"/>
  <c r="V9" i="22"/>
  <c r="W9" i="22"/>
  <c r="V8" i="22"/>
  <c r="V7" i="22"/>
  <c r="W7" i="22"/>
  <c r="V6" i="22"/>
  <c r="U47" i="22"/>
  <c r="T53" i="22"/>
  <c r="U53" i="22"/>
  <c r="T50" i="22"/>
  <c r="U50" i="22"/>
  <c r="T48" i="22"/>
  <c r="U48" i="22"/>
  <c r="T47" i="22"/>
  <c r="T43" i="22"/>
  <c r="U43" i="22"/>
  <c r="T42" i="22"/>
  <c r="T41" i="22"/>
  <c r="U41" i="22"/>
  <c r="T40" i="22"/>
  <c r="T39" i="22"/>
  <c r="U39" i="22"/>
  <c r="T37" i="22"/>
  <c r="U37" i="22"/>
  <c r="T36" i="22"/>
  <c r="U36" i="22"/>
  <c r="T35" i="22"/>
  <c r="T34" i="22"/>
  <c r="U34" i="22"/>
  <c r="T32" i="22"/>
  <c r="T31" i="22"/>
  <c r="T30" i="22"/>
  <c r="T29" i="22"/>
  <c r="U29" i="22"/>
  <c r="T28" i="22"/>
  <c r="T26" i="22"/>
  <c r="U26" i="22"/>
  <c r="T25" i="22"/>
  <c r="T24" i="22"/>
  <c r="U24" i="22"/>
  <c r="T23" i="22"/>
  <c r="T22" i="22"/>
  <c r="U22" i="22"/>
  <c r="T20" i="22"/>
  <c r="T19" i="22"/>
  <c r="U19" i="22"/>
  <c r="T18" i="22"/>
  <c r="U18" i="22"/>
  <c r="T17" i="22"/>
  <c r="U17" i="22"/>
  <c r="T16" i="22"/>
  <c r="T14" i="22"/>
  <c r="U14" i="22"/>
  <c r="T13" i="22"/>
  <c r="T12" i="22"/>
  <c r="U12" i="22"/>
  <c r="T10" i="22"/>
  <c r="U10" i="22"/>
  <c r="T9" i="22"/>
  <c r="U9" i="22"/>
  <c r="T8" i="22"/>
  <c r="T7" i="22"/>
  <c r="U7" i="22"/>
  <c r="T6" i="22"/>
  <c r="R53" i="22"/>
  <c r="S53" i="22"/>
  <c r="R50" i="22"/>
  <c r="S50" i="22"/>
  <c r="R48" i="22"/>
  <c r="S48" i="22"/>
  <c r="R47" i="22"/>
  <c r="S47" i="22"/>
  <c r="R43" i="22"/>
  <c r="S43" i="22"/>
  <c r="R42" i="22"/>
  <c r="S42" i="22"/>
  <c r="R41" i="22"/>
  <c r="R40" i="22"/>
  <c r="R39" i="22"/>
  <c r="R37" i="22"/>
  <c r="S37" i="22"/>
  <c r="R36" i="22"/>
  <c r="S36" i="22"/>
  <c r="R35" i="22"/>
  <c r="S35" i="22"/>
  <c r="R34" i="22"/>
  <c r="S34" i="22"/>
  <c r="R32" i="22"/>
  <c r="S32" i="22"/>
  <c r="R31" i="22"/>
  <c r="R30" i="22"/>
  <c r="S30" i="22"/>
  <c r="R29" i="22"/>
  <c r="S29" i="22"/>
  <c r="R28" i="22"/>
  <c r="S28" i="22"/>
  <c r="R26" i="22"/>
  <c r="S26" i="22"/>
  <c r="R25" i="22"/>
  <c r="R27" i="22"/>
  <c r="R24" i="22"/>
  <c r="R23" i="22"/>
  <c r="S23" i="22"/>
  <c r="R22" i="22"/>
  <c r="S22" i="22"/>
  <c r="R20" i="22"/>
  <c r="S20" i="22"/>
  <c r="R19" i="22"/>
  <c r="R18" i="22"/>
  <c r="R17" i="22"/>
  <c r="R16" i="22"/>
  <c r="S16" i="22"/>
  <c r="R14" i="22"/>
  <c r="S14" i="22"/>
  <c r="R13" i="22"/>
  <c r="R12" i="22"/>
  <c r="S12" i="22"/>
  <c r="R10" i="22"/>
  <c r="S10" i="22"/>
  <c r="R9" i="22"/>
  <c r="R8" i="22"/>
  <c r="S8" i="22"/>
  <c r="R7" i="22"/>
  <c r="S7" i="22"/>
  <c r="R6" i="22"/>
  <c r="S6" i="22"/>
  <c r="P53" i="22"/>
  <c r="Q53" i="22"/>
  <c r="P50" i="22"/>
  <c r="P48" i="22"/>
  <c r="P49" i="22"/>
  <c r="P47" i="22"/>
  <c r="Q47" i="22"/>
  <c r="P43" i="22"/>
  <c r="P42" i="22"/>
  <c r="P41" i="22"/>
  <c r="Q41" i="22"/>
  <c r="P40" i="22"/>
  <c r="P39" i="22"/>
  <c r="Q39" i="22"/>
  <c r="P37" i="22"/>
  <c r="P36" i="22"/>
  <c r="Q36" i="22"/>
  <c r="P35" i="22"/>
  <c r="P34" i="22"/>
  <c r="P32" i="22"/>
  <c r="P31" i="22"/>
  <c r="P30" i="22"/>
  <c r="P29" i="22"/>
  <c r="Q29" i="22"/>
  <c r="P28" i="22"/>
  <c r="Q28" i="22"/>
  <c r="P26" i="22"/>
  <c r="P25" i="22"/>
  <c r="P24" i="22"/>
  <c r="Q24" i="22"/>
  <c r="P23" i="22"/>
  <c r="P22" i="22"/>
  <c r="Q22" i="22"/>
  <c r="P20" i="22"/>
  <c r="P19" i="22"/>
  <c r="Q19" i="22"/>
  <c r="P18" i="22"/>
  <c r="P17" i="22"/>
  <c r="Q17" i="22"/>
  <c r="P16" i="22"/>
  <c r="P14" i="22"/>
  <c r="Q14" i="22"/>
  <c r="P13" i="22"/>
  <c r="Q13" i="22"/>
  <c r="P12" i="22"/>
  <c r="P10" i="22"/>
  <c r="P9" i="22"/>
  <c r="Q9" i="22"/>
  <c r="P8" i="22"/>
  <c r="P7" i="22"/>
  <c r="Q7" i="22"/>
  <c r="P6" i="22"/>
  <c r="Q6" i="22"/>
  <c r="O48" i="22"/>
  <c r="N53" i="22"/>
  <c r="O53" i="22"/>
  <c r="N50" i="22"/>
  <c r="O50" i="22"/>
  <c r="N48" i="22"/>
  <c r="N47" i="22"/>
  <c r="O47" i="22"/>
  <c r="N43" i="22"/>
  <c r="N42" i="22"/>
  <c r="O42" i="22"/>
  <c r="N41" i="22"/>
  <c r="N40" i="22"/>
  <c r="O40" i="22"/>
  <c r="N39" i="22"/>
  <c r="O39" i="22"/>
  <c r="N37" i="22"/>
  <c r="O37" i="22"/>
  <c r="N36" i="22"/>
  <c r="O36" i="22"/>
  <c r="N35" i="22"/>
  <c r="O35" i="22"/>
  <c r="N34" i="22"/>
  <c r="N32" i="22"/>
  <c r="O32" i="22"/>
  <c r="N31" i="22"/>
  <c r="O31" i="22"/>
  <c r="N30" i="22"/>
  <c r="O30" i="22"/>
  <c r="N29" i="22"/>
  <c r="O29" i="22"/>
  <c r="N28" i="22"/>
  <c r="O28" i="22"/>
  <c r="N26" i="22"/>
  <c r="N25" i="22"/>
  <c r="O25" i="22"/>
  <c r="N24" i="22"/>
  <c r="O24" i="22"/>
  <c r="N23" i="22"/>
  <c r="O23" i="22"/>
  <c r="N22" i="22"/>
  <c r="O22" i="22"/>
  <c r="N20" i="22"/>
  <c r="O20" i="22"/>
  <c r="N19" i="22"/>
  <c r="N18" i="22"/>
  <c r="O18" i="22"/>
  <c r="N17" i="22"/>
  <c r="O17" i="22"/>
  <c r="N16" i="22"/>
  <c r="O16" i="22"/>
  <c r="N14" i="22"/>
  <c r="O14" i="22"/>
  <c r="N13" i="22"/>
  <c r="O13" i="22"/>
  <c r="N12" i="22"/>
  <c r="N10" i="22"/>
  <c r="O10" i="22"/>
  <c r="N9" i="22"/>
  <c r="O9" i="22"/>
  <c r="N8" i="22"/>
  <c r="O8" i="22"/>
  <c r="N7" i="22"/>
  <c r="O7" i="22"/>
  <c r="N6" i="22"/>
  <c r="O6" i="22"/>
  <c r="K48" i="22"/>
  <c r="L50" i="22"/>
  <c r="M50" i="22"/>
  <c r="L53" i="22"/>
  <c r="M53" i="22"/>
  <c r="L48" i="22"/>
  <c r="M48" i="22"/>
  <c r="L47" i="22"/>
  <c r="M47" i="22"/>
  <c r="L43" i="22"/>
  <c r="M43" i="22"/>
  <c r="L42" i="22"/>
  <c r="M42" i="22"/>
  <c r="L41" i="22"/>
  <c r="M41" i="22"/>
  <c r="L40" i="22"/>
  <c r="M40" i="22"/>
  <c r="L39" i="22"/>
  <c r="L37" i="22"/>
  <c r="L36" i="22"/>
  <c r="M36" i="22"/>
  <c r="L35" i="22"/>
  <c r="M35" i="22"/>
  <c r="L34" i="22"/>
  <c r="L38" i="22"/>
  <c r="L32" i="22"/>
  <c r="L31" i="22"/>
  <c r="M31" i="22"/>
  <c r="L30" i="22"/>
  <c r="L29" i="22"/>
  <c r="M29" i="22"/>
  <c r="L28" i="22"/>
  <c r="M28" i="22"/>
  <c r="L26" i="22"/>
  <c r="M26" i="22"/>
  <c r="L25" i="22"/>
  <c r="M25" i="22"/>
  <c r="L24" i="22"/>
  <c r="M24" i="22"/>
  <c r="L23" i="22"/>
  <c r="L22" i="22"/>
  <c r="M22" i="22"/>
  <c r="L20" i="22"/>
  <c r="M20" i="22"/>
  <c r="L19" i="22"/>
  <c r="M19" i="22"/>
  <c r="L18" i="22"/>
  <c r="M18" i="22"/>
  <c r="L17" i="22"/>
  <c r="M17" i="22"/>
  <c r="L16" i="22"/>
  <c r="L14" i="22"/>
  <c r="M14" i="22"/>
  <c r="L13" i="22"/>
  <c r="M13" i="22"/>
  <c r="L12" i="22"/>
  <c r="M12" i="22"/>
  <c r="L10" i="22"/>
  <c r="L9" i="22"/>
  <c r="L8" i="22"/>
  <c r="L7" i="22"/>
  <c r="M7" i="22"/>
  <c r="L6" i="22"/>
  <c r="M6" i="22"/>
  <c r="J50" i="22"/>
  <c r="K50" i="22"/>
  <c r="J48" i="22"/>
  <c r="J47" i="22"/>
  <c r="J49" i="22"/>
  <c r="K49" i="22"/>
  <c r="J43" i="22"/>
  <c r="J42" i="22"/>
  <c r="K42" i="22"/>
  <c r="J41" i="22"/>
  <c r="J40" i="22"/>
  <c r="J44" i="22"/>
  <c r="J39" i="22"/>
  <c r="K39" i="22"/>
  <c r="J37" i="22"/>
  <c r="K37" i="22"/>
  <c r="J36" i="22"/>
  <c r="K36" i="22"/>
  <c r="J35" i="22"/>
  <c r="J34" i="22"/>
  <c r="J32" i="22"/>
  <c r="K32" i="22"/>
  <c r="J31" i="22"/>
  <c r="K31" i="22"/>
  <c r="J30" i="22"/>
  <c r="K30" i="22"/>
  <c r="J29" i="22"/>
  <c r="K29" i="22"/>
  <c r="J28" i="22"/>
  <c r="J26" i="22"/>
  <c r="J25" i="22"/>
  <c r="K25" i="22"/>
  <c r="J24" i="22"/>
  <c r="K24" i="22"/>
  <c r="J23" i="22"/>
  <c r="K23" i="22"/>
  <c r="J22" i="22"/>
  <c r="J20" i="22"/>
  <c r="K20" i="22"/>
  <c r="J19" i="22"/>
  <c r="J18" i="22"/>
  <c r="J21" i="22"/>
  <c r="J17" i="22"/>
  <c r="K17" i="22"/>
  <c r="J16" i="22"/>
  <c r="K16" i="22"/>
  <c r="J14" i="22"/>
  <c r="K14" i="22"/>
  <c r="J13" i="22"/>
  <c r="J12" i="22"/>
  <c r="J10" i="22"/>
  <c r="K10" i="22"/>
  <c r="J9" i="22"/>
  <c r="K9" i="22"/>
  <c r="J8" i="22"/>
  <c r="K8" i="22"/>
  <c r="J7" i="22"/>
  <c r="K7" i="22"/>
  <c r="J6" i="22"/>
  <c r="I48" i="22"/>
  <c r="G50" i="22"/>
  <c r="H50" i="22"/>
  <c r="I50" i="22"/>
  <c r="H48" i="22"/>
  <c r="H47" i="22"/>
  <c r="I47" i="22"/>
  <c r="H43" i="22"/>
  <c r="I43" i="22"/>
  <c r="H42" i="22"/>
  <c r="H41" i="22"/>
  <c r="H40" i="22"/>
  <c r="I40" i="22"/>
  <c r="H39" i="22"/>
  <c r="H37" i="22"/>
  <c r="I37" i="22"/>
  <c r="H36" i="22"/>
  <c r="I36" i="22"/>
  <c r="H35" i="22"/>
  <c r="I35" i="22"/>
  <c r="H34" i="22"/>
  <c r="H32" i="22"/>
  <c r="H31" i="22"/>
  <c r="I31" i="22"/>
  <c r="H30" i="22"/>
  <c r="I30" i="22"/>
  <c r="H29" i="22"/>
  <c r="I29" i="22"/>
  <c r="H28" i="22"/>
  <c r="I28" i="22"/>
  <c r="H26" i="22"/>
  <c r="H25" i="22"/>
  <c r="I25" i="22"/>
  <c r="H24" i="22"/>
  <c r="I24" i="22"/>
  <c r="H23" i="22"/>
  <c r="I23" i="22"/>
  <c r="H22" i="22"/>
  <c r="I22" i="22"/>
  <c r="H20" i="22"/>
  <c r="I20" i="22"/>
  <c r="H19" i="22"/>
  <c r="I19" i="22"/>
  <c r="H18" i="22"/>
  <c r="I18" i="22"/>
  <c r="H17" i="22"/>
  <c r="I17" i="22"/>
  <c r="H16" i="22"/>
  <c r="I16" i="22"/>
  <c r="H14" i="22"/>
  <c r="I14" i="22"/>
  <c r="H13" i="22"/>
  <c r="I13" i="22"/>
  <c r="H12" i="22"/>
  <c r="H10" i="22"/>
  <c r="H9" i="22"/>
  <c r="I9" i="22"/>
  <c r="H8" i="22"/>
  <c r="I8" i="22"/>
  <c r="H7" i="22"/>
  <c r="I7" i="22"/>
  <c r="H6" i="22"/>
  <c r="I6" i="22"/>
  <c r="F53" i="22"/>
  <c r="F50" i="22"/>
  <c r="F48" i="22"/>
  <c r="F47" i="22"/>
  <c r="F49" i="22"/>
  <c r="F43" i="22"/>
  <c r="F42" i="22"/>
  <c r="F41" i="22"/>
  <c r="F40" i="22"/>
  <c r="F39" i="22"/>
  <c r="F37" i="22"/>
  <c r="F36" i="22"/>
  <c r="F35" i="22"/>
  <c r="F34" i="22"/>
  <c r="F32" i="22"/>
  <c r="F31" i="22"/>
  <c r="F30" i="22"/>
  <c r="F29" i="22"/>
  <c r="F28" i="22"/>
  <c r="F26" i="22"/>
  <c r="F25" i="22"/>
  <c r="F24" i="22"/>
  <c r="F23" i="22"/>
  <c r="F22" i="22"/>
  <c r="F20" i="22"/>
  <c r="F19" i="22"/>
  <c r="F18" i="22"/>
  <c r="F17" i="22"/>
  <c r="F16" i="22"/>
  <c r="F14" i="22"/>
  <c r="F13" i="22"/>
  <c r="F12" i="22"/>
  <c r="F10" i="22"/>
  <c r="F9" i="22"/>
  <c r="F8" i="22"/>
  <c r="F7" i="22"/>
  <c r="F6" i="22"/>
  <c r="E53" i="22"/>
  <c r="G53" i="22"/>
  <c r="E50" i="22"/>
  <c r="E48" i="22"/>
  <c r="G48" i="22"/>
  <c r="E47" i="22"/>
  <c r="G47" i="22"/>
  <c r="E43" i="22"/>
  <c r="G43" i="22"/>
  <c r="E42" i="22"/>
  <c r="E41" i="22"/>
  <c r="E40" i="22"/>
  <c r="G40" i="22"/>
  <c r="E39" i="22"/>
  <c r="G39" i="22"/>
  <c r="E37" i="22"/>
  <c r="E36" i="22"/>
  <c r="G36" i="22"/>
  <c r="E35" i="22"/>
  <c r="G35" i="22"/>
  <c r="E34" i="22"/>
  <c r="G34" i="22"/>
  <c r="E32" i="22"/>
  <c r="G32" i="22"/>
  <c r="E31" i="22"/>
  <c r="G31" i="22"/>
  <c r="E30" i="22"/>
  <c r="E29" i="22"/>
  <c r="E28" i="22"/>
  <c r="E26" i="22"/>
  <c r="G26" i="22"/>
  <c r="E25" i="22"/>
  <c r="G25" i="22"/>
  <c r="E24" i="22"/>
  <c r="G24" i="22"/>
  <c r="E23" i="22"/>
  <c r="G23" i="22"/>
  <c r="E22" i="22"/>
  <c r="E20" i="22"/>
  <c r="G20" i="22"/>
  <c r="E19" i="22"/>
  <c r="G19" i="22"/>
  <c r="E18" i="22"/>
  <c r="G18" i="22"/>
  <c r="E17" i="22"/>
  <c r="G17" i="22"/>
  <c r="E16" i="22"/>
  <c r="E14" i="22"/>
  <c r="G14" i="22"/>
  <c r="E13" i="22"/>
  <c r="E12" i="22"/>
  <c r="G12" i="22"/>
  <c r="E10" i="22"/>
  <c r="G10" i="22"/>
  <c r="E9" i="22"/>
  <c r="E8" i="22"/>
  <c r="E7" i="22"/>
  <c r="E6" i="22"/>
  <c r="X5" i="22"/>
  <c r="V5" i="22"/>
  <c r="W5" i="22"/>
  <c r="T5" i="22"/>
  <c r="U5" i="22"/>
  <c r="R5" i="22"/>
  <c r="S5" i="22"/>
  <c r="P5" i="22"/>
  <c r="Q5" i="22"/>
  <c r="N5" i="22"/>
  <c r="L5" i="22"/>
  <c r="M5" i="22"/>
  <c r="J5" i="22"/>
  <c r="K5" i="22"/>
  <c r="H5" i="22"/>
  <c r="F5" i="22"/>
  <c r="E5" i="22"/>
  <c r="Y6" i="22"/>
  <c r="Y13" i="22"/>
  <c r="Y20" i="22"/>
  <c r="Y23" i="22"/>
  <c r="Y28" i="22"/>
  <c r="Y31" i="22"/>
  <c r="Y35" i="22"/>
  <c r="Y36" i="22"/>
  <c r="Y42" i="22"/>
  <c r="W6" i="22"/>
  <c r="W8" i="22"/>
  <c r="W10" i="22"/>
  <c r="W12" i="22"/>
  <c r="W13" i="22"/>
  <c r="W16" i="22"/>
  <c r="W18" i="22"/>
  <c r="W19" i="22"/>
  <c r="W20" i="22"/>
  <c r="W23" i="22"/>
  <c r="W25" i="22"/>
  <c r="W26" i="22"/>
  <c r="W28" i="22"/>
  <c r="W30" i="22"/>
  <c r="W32" i="22"/>
  <c r="W34" i="22"/>
  <c r="W35" i="22"/>
  <c r="W37" i="22"/>
  <c r="W40" i="22"/>
  <c r="W41" i="22"/>
  <c r="W42" i="22"/>
  <c r="U6" i="22"/>
  <c r="U8" i="22"/>
  <c r="U13" i="22"/>
  <c r="U16" i="22"/>
  <c r="U20" i="22"/>
  <c r="U23" i="22"/>
  <c r="U25" i="22"/>
  <c r="U28" i="22"/>
  <c r="U30" i="22"/>
  <c r="U31" i="22"/>
  <c r="U32" i="22"/>
  <c r="U35" i="22"/>
  <c r="U40" i="22"/>
  <c r="U42" i="22"/>
  <c r="S9" i="22"/>
  <c r="S13" i="22"/>
  <c r="S17" i="22"/>
  <c r="S18" i="22"/>
  <c r="S19" i="22"/>
  <c r="S24" i="22"/>
  <c r="S25" i="22"/>
  <c r="S31" i="22"/>
  <c r="S39" i="22"/>
  <c r="S40" i="22"/>
  <c r="S41" i="22"/>
  <c r="Q8" i="22"/>
  <c r="Q10" i="22"/>
  <c r="Q12" i="22"/>
  <c r="Q16" i="22"/>
  <c r="Q18" i="22"/>
  <c r="Q20" i="22"/>
  <c r="Q23" i="22"/>
  <c r="Q25" i="22"/>
  <c r="Q26" i="22"/>
  <c r="Q30" i="22"/>
  <c r="Q32" i="22"/>
  <c r="Q34" i="22"/>
  <c r="Q35" i="22"/>
  <c r="Q37" i="22"/>
  <c r="Q40" i="22"/>
  <c r="Q42" i="22"/>
  <c r="Q43" i="22"/>
  <c r="O12" i="22"/>
  <c r="O19" i="22"/>
  <c r="O26" i="22"/>
  <c r="O34" i="22"/>
  <c r="O41" i="22"/>
  <c r="M8" i="22"/>
  <c r="M9" i="22"/>
  <c r="M10" i="22"/>
  <c r="M16" i="22"/>
  <c r="M23" i="22"/>
  <c r="M30" i="22"/>
  <c r="M32" i="22"/>
  <c r="M34" i="22"/>
  <c r="M37" i="22"/>
  <c r="M39" i="22"/>
  <c r="K6" i="22"/>
  <c r="K12" i="22"/>
  <c r="K13" i="22"/>
  <c r="K19" i="22"/>
  <c r="K22" i="22"/>
  <c r="K26" i="22"/>
  <c r="K28" i="22"/>
  <c r="K34" i="22"/>
  <c r="K35" i="22"/>
  <c r="K41" i="22"/>
  <c r="K43" i="22"/>
  <c r="I10" i="22"/>
  <c r="I12" i="22"/>
  <c r="I26" i="22"/>
  <c r="I32" i="22"/>
  <c r="I41" i="22"/>
  <c r="I42" i="22"/>
  <c r="I5" i="22"/>
  <c r="G16" i="22"/>
  <c r="G30" i="22"/>
  <c r="G37" i="22"/>
  <c r="H49" i="22"/>
  <c r="H54" i="22"/>
  <c r="L49" i="22"/>
  <c r="M49" i="22"/>
  <c r="R49" i="22"/>
  <c r="Z49" i="22"/>
  <c r="Z54" i="22"/>
  <c r="Z55" i="22"/>
  <c r="AA49" i="22"/>
  <c r="AA54" i="22"/>
  <c r="AA55" i="22"/>
  <c r="AB49" i="22"/>
  <c r="AB54" i="22"/>
  <c r="AB55" i="22"/>
  <c r="AC49" i="22"/>
  <c r="AC54" i="22"/>
  <c r="AC55" i="22"/>
  <c r="AD49" i="22"/>
  <c r="AD54" i="22"/>
  <c r="AD55" i="22"/>
  <c r="AE49" i="22"/>
  <c r="AE54" i="22"/>
  <c r="AE55" i="22"/>
  <c r="AF49" i="22"/>
  <c r="AF54" i="22"/>
  <c r="AF55" i="22"/>
  <c r="AG49" i="22"/>
  <c r="AG54" i="22"/>
  <c r="AG55" i="22"/>
  <c r="AH49" i="22"/>
  <c r="AH54" i="22"/>
  <c r="AH55" i="22"/>
  <c r="AI49" i="22"/>
  <c r="AI54" i="22"/>
  <c r="AI55" i="22"/>
  <c r="AJ49" i="22"/>
  <c r="AJ54" i="22"/>
  <c r="AJ55" i="22"/>
  <c r="AK49" i="22"/>
  <c r="AK54" i="22"/>
  <c r="AK55" i="22"/>
  <c r="AL49" i="22"/>
  <c r="AL54" i="22"/>
  <c r="AL55" i="22"/>
  <c r="AM49" i="22"/>
  <c r="AM54" i="22"/>
  <c r="AM55" i="22"/>
  <c r="AN49" i="22"/>
  <c r="AN54" i="22"/>
  <c r="AN55" i="22"/>
  <c r="AO49" i="22"/>
  <c r="AO54" i="22"/>
  <c r="AO55" i="22"/>
  <c r="AP49" i="22"/>
  <c r="AP54" i="22"/>
  <c r="AP55" i="22"/>
  <c r="AQ49" i="22"/>
  <c r="AQ54" i="22"/>
  <c r="AQ55" i="22"/>
  <c r="AR49" i="22"/>
  <c r="AR54" i="22"/>
  <c r="AR55" i="22"/>
  <c r="AS49" i="22"/>
  <c r="AS54" i="22"/>
  <c r="AS55" i="22"/>
  <c r="AT49" i="22"/>
  <c r="AT54" i="22"/>
  <c r="AT55" i="22"/>
  <c r="AU49" i="22"/>
  <c r="AU54" i="22"/>
  <c r="AU55" i="22"/>
  <c r="AV49" i="22"/>
  <c r="AV54" i="22"/>
  <c r="AV55" i="22"/>
  <c r="AW49" i="22"/>
  <c r="AW54" i="22"/>
  <c r="AW55" i="22"/>
  <c r="Z44" i="22"/>
  <c r="AA44" i="22"/>
  <c r="AB44" i="22"/>
  <c r="AC44" i="22"/>
  <c r="AD44" i="22"/>
  <c r="AE44" i="22"/>
  <c r="AF44" i="22"/>
  <c r="AG44" i="22"/>
  <c r="AH44" i="22"/>
  <c r="AI44" i="22"/>
  <c r="AJ44" i="22"/>
  <c r="AK44" i="22"/>
  <c r="AL44" i="22"/>
  <c r="AM44" i="22"/>
  <c r="AN44" i="22"/>
  <c r="AO44" i="22"/>
  <c r="AP44" i="22"/>
  <c r="AQ44" i="22"/>
  <c r="AR44" i="22"/>
  <c r="AS44" i="22"/>
  <c r="AT44" i="22"/>
  <c r="AU44" i="22"/>
  <c r="AV44" i="22"/>
  <c r="AW44" i="22"/>
  <c r="Z38" i="22"/>
  <c r="AA38" i="22"/>
  <c r="AB38" i="22"/>
  <c r="AC38" i="22"/>
  <c r="AD38" i="22"/>
  <c r="AE38" i="22"/>
  <c r="AF38" i="22"/>
  <c r="AG38" i="22"/>
  <c r="AH38" i="22"/>
  <c r="AI38" i="22"/>
  <c r="AJ38" i="22"/>
  <c r="AK38" i="22"/>
  <c r="AL38" i="22"/>
  <c r="AM38" i="22"/>
  <c r="AN38" i="22"/>
  <c r="AO38" i="22"/>
  <c r="AP38" i="22"/>
  <c r="AQ38" i="22"/>
  <c r="AR38" i="22"/>
  <c r="AS38" i="22"/>
  <c r="AT38" i="22"/>
  <c r="AU38" i="22"/>
  <c r="AV38" i="22"/>
  <c r="AW38" i="22"/>
  <c r="F33" i="22"/>
  <c r="Z33" i="22"/>
  <c r="AA33" i="22"/>
  <c r="AB33" i="22"/>
  <c r="AC33" i="22"/>
  <c r="AD33" i="22"/>
  <c r="AE33" i="22"/>
  <c r="AF33" i="22"/>
  <c r="AG33" i="22"/>
  <c r="AH33" i="22"/>
  <c r="AI33" i="22"/>
  <c r="AJ33" i="22"/>
  <c r="AK33" i="22"/>
  <c r="AL33" i="22"/>
  <c r="AM33" i="22"/>
  <c r="AN33" i="22"/>
  <c r="AO33" i="22"/>
  <c r="AP33" i="22"/>
  <c r="AQ33" i="22"/>
  <c r="AR33" i="22"/>
  <c r="AS33" i="22"/>
  <c r="AT33" i="22"/>
  <c r="AU33" i="22"/>
  <c r="AV33" i="22"/>
  <c r="AW33" i="22"/>
  <c r="Z27" i="22"/>
  <c r="AA27" i="22"/>
  <c r="AB27" i="22"/>
  <c r="AC27" i="22"/>
  <c r="AD27" i="22"/>
  <c r="AE27" i="22"/>
  <c r="AF27" i="22"/>
  <c r="AG27" i="22"/>
  <c r="AH27" i="22"/>
  <c r="AI27" i="22"/>
  <c r="AJ27" i="22"/>
  <c r="AK27" i="22"/>
  <c r="AL27" i="22"/>
  <c r="AM27" i="22"/>
  <c r="AN27" i="22"/>
  <c r="AO27" i="22"/>
  <c r="AP27" i="22"/>
  <c r="AQ27" i="22"/>
  <c r="AR27" i="22"/>
  <c r="AS27" i="22"/>
  <c r="AT27" i="22"/>
  <c r="AU27" i="22"/>
  <c r="AV27" i="22"/>
  <c r="AW27" i="22"/>
  <c r="N21" i="22"/>
  <c r="Z21" i="22"/>
  <c r="AA21" i="22"/>
  <c r="AB21" i="22"/>
  <c r="AC21" i="22"/>
  <c r="AD21" i="22"/>
  <c r="AE21" i="22"/>
  <c r="AF21" i="22"/>
  <c r="AG21" i="22"/>
  <c r="AH21" i="22"/>
  <c r="AI21" i="22"/>
  <c r="AJ21" i="22"/>
  <c r="AK21" i="22"/>
  <c r="AL21" i="22"/>
  <c r="AM21" i="22"/>
  <c r="AN21" i="22"/>
  <c r="AO21" i="22"/>
  <c r="AP21" i="22"/>
  <c r="AQ21" i="22"/>
  <c r="AR21" i="22"/>
  <c r="AS21" i="22"/>
  <c r="AT21" i="22"/>
  <c r="AU21" i="22"/>
  <c r="AV21" i="22"/>
  <c r="AW21" i="22"/>
  <c r="J15" i="22"/>
  <c r="T15" i="22"/>
  <c r="V15" i="22"/>
  <c r="X15" i="22"/>
  <c r="Z15" i="22"/>
  <c r="AA15" i="22"/>
  <c r="AB15" i="22"/>
  <c r="AC15" i="22"/>
  <c r="AD15" i="22"/>
  <c r="AE15" i="22"/>
  <c r="AF15" i="22"/>
  <c r="AG15" i="22"/>
  <c r="AH15" i="22"/>
  <c r="AI15" i="22"/>
  <c r="AJ15" i="22"/>
  <c r="AK15" i="22"/>
  <c r="AL15" i="22"/>
  <c r="AM15" i="22"/>
  <c r="AN15" i="22"/>
  <c r="AO15" i="22"/>
  <c r="AP15" i="22"/>
  <c r="AQ15" i="22"/>
  <c r="AR15" i="22"/>
  <c r="AS15" i="22"/>
  <c r="AT15" i="22"/>
  <c r="AU15" i="22"/>
  <c r="AV15" i="22"/>
  <c r="AW15" i="22"/>
  <c r="Z11" i="22"/>
  <c r="AA11" i="22"/>
  <c r="AB11" i="22"/>
  <c r="AC11" i="22"/>
  <c r="AD11" i="22"/>
  <c r="AE11" i="22"/>
  <c r="AF11" i="22"/>
  <c r="AG11" i="22"/>
  <c r="AH11" i="22"/>
  <c r="AI11" i="22"/>
  <c r="AJ11" i="22"/>
  <c r="AK11" i="22"/>
  <c r="AL11" i="22"/>
  <c r="AM11" i="22"/>
  <c r="AN11" i="22"/>
  <c r="AO11" i="22"/>
  <c r="AP11" i="22"/>
  <c r="AQ11" i="22"/>
  <c r="AR11" i="22"/>
  <c r="AS11" i="22"/>
  <c r="AT11" i="22"/>
  <c r="AU11" i="22"/>
  <c r="AV11" i="22"/>
  <c r="AW11" i="22"/>
  <c r="D11" i="22"/>
  <c r="D15" i="22"/>
  <c r="D21" i="22"/>
  <c r="D27" i="22"/>
  <c r="D33" i="22"/>
  <c r="D38" i="22"/>
  <c r="D44" i="22"/>
  <c r="D49" i="22"/>
  <c r="S49" i="22"/>
  <c r="I54" i="22"/>
  <c r="G5" i="22"/>
  <c r="F27" i="22"/>
  <c r="K47" i="22"/>
  <c r="G49" i="22"/>
  <c r="V21" i="22"/>
  <c r="X49" i="22"/>
  <c r="Y49" i="22"/>
  <c r="E21" i="22"/>
  <c r="P33" i="22"/>
  <c r="P54" i="22"/>
  <c r="I49" i="22"/>
  <c r="T21" i="22"/>
  <c r="W24" i="22"/>
  <c r="P15" i="22"/>
  <c r="P38" i="22"/>
  <c r="K40" i="22"/>
  <c r="K18" i="22"/>
  <c r="E44" i="22"/>
  <c r="H38" i="22"/>
  <c r="I38" i="22"/>
  <c r="N44" i="22"/>
  <c r="Q49" i="22"/>
  <c r="L11" i="22"/>
  <c r="M11" i="22"/>
  <c r="V49" i="22"/>
  <c r="G41" i="22"/>
  <c r="F21" i="22"/>
  <c r="G21" i="22"/>
  <c r="F44" i="22"/>
  <c r="G44" i="22"/>
  <c r="X21" i="22"/>
  <c r="X27" i="22"/>
  <c r="Y27" i="22"/>
  <c r="G13" i="22"/>
  <c r="G28" i="22"/>
  <c r="F38" i="22"/>
  <c r="G42" i="22"/>
  <c r="L15" i="22"/>
  <c r="M15" i="22"/>
  <c r="L21" i="22"/>
  <c r="M21" i="22"/>
  <c r="N49" i="22"/>
  <c r="R15" i="22"/>
  <c r="R21" i="22"/>
  <c r="S21" i="22"/>
  <c r="R33" i="22"/>
  <c r="R38" i="22"/>
  <c r="S38" i="22"/>
  <c r="R44" i="22"/>
  <c r="S44" i="22"/>
  <c r="T49" i="22"/>
  <c r="V44" i="22"/>
  <c r="X33" i="22"/>
  <c r="Y33" i="22"/>
  <c r="J33" i="22"/>
  <c r="L44" i="22"/>
  <c r="M44" i="22"/>
  <c r="E27" i="22"/>
  <c r="G27" i="22"/>
  <c r="E33" i="22"/>
  <c r="H55" i="22"/>
  <c r="I34" i="22"/>
  <c r="N15" i="22"/>
  <c r="H21" i="22"/>
  <c r="X38" i="22"/>
  <c r="Y38" i="22"/>
  <c r="H44" i="22"/>
  <c r="I44" i="22"/>
  <c r="J54" i="22"/>
  <c r="Q48" i="22"/>
  <c r="V33" i="22"/>
  <c r="V38" i="22"/>
  <c r="W38" i="22"/>
  <c r="X44" i="22"/>
  <c r="X54" i="22"/>
  <c r="X11" i="22"/>
  <c r="Y11" i="22"/>
  <c r="Y25" i="22"/>
  <c r="Y18" i="22"/>
  <c r="T27" i="22"/>
  <c r="U27" i="22"/>
  <c r="T38" i="22"/>
  <c r="U38" i="22"/>
  <c r="T44" i="22"/>
  <c r="T33" i="22"/>
  <c r="U33" i="22"/>
  <c r="R54" i="22"/>
  <c r="P27" i="22"/>
  <c r="Q27" i="22"/>
  <c r="Q31" i="22"/>
  <c r="P11" i="22"/>
  <c r="Q11" i="22"/>
  <c r="P44" i="22"/>
  <c r="Q44" i="22"/>
  <c r="P21" i="22"/>
  <c r="Q21" i="22"/>
  <c r="N27" i="22"/>
  <c r="O27" i="22"/>
  <c r="N33" i="22"/>
  <c r="O33" i="22"/>
  <c r="N38" i="22"/>
  <c r="O43" i="22"/>
  <c r="N11" i="22"/>
  <c r="O11" i="22"/>
  <c r="L27" i="22"/>
  <c r="L33" i="22"/>
  <c r="M33" i="22"/>
  <c r="L54" i="22"/>
  <c r="J27" i="22"/>
  <c r="K27" i="22"/>
  <c r="J38" i="22"/>
  <c r="H33" i="22"/>
  <c r="I33" i="22"/>
  <c r="H15" i="22"/>
  <c r="I15" i="22"/>
  <c r="H27" i="22"/>
  <c r="I27" i="22"/>
  <c r="I39" i="22"/>
  <c r="H11" i="22"/>
  <c r="I11" i="22"/>
  <c r="F54" i="22"/>
  <c r="F55" i="22"/>
  <c r="F15" i="22"/>
  <c r="E15" i="22"/>
  <c r="E38" i="22"/>
  <c r="G29" i="22"/>
  <c r="G22" i="22"/>
  <c r="G7" i="22"/>
  <c r="Y15" i="22"/>
  <c r="G9" i="22"/>
  <c r="G8" i="22"/>
  <c r="J11" i="22"/>
  <c r="K11" i="22"/>
  <c r="G6" i="22"/>
  <c r="F11" i="22"/>
  <c r="S33" i="22"/>
  <c r="E11" i="22"/>
  <c r="S15" i="22"/>
  <c r="O15" i="22"/>
  <c r="Y5" i="22"/>
  <c r="V11" i="22"/>
  <c r="W11" i="22"/>
  <c r="T11" i="22"/>
  <c r="R11" i="22"/>
  <c r="S11" i="22"/>
  <c r="O5" i="22"/>
  <c r="G33" i="22"/>
  <c r="W15" i="22"/>
  <c r="K15" i="22"/>
  <c r="S27" i="22"/>
  <c r="O38" i="22"/>
  <c r="Y44" i="22"/>
  <c r="Q15" i="22"/>
  <c r="O21" i="22"/>
  <c r="W44" i="22"/>
  <c r="Y21" i="22"/>
  <c r="O44" i="22"/>
  <c r="M27" i="22"/>
  <c r="M38" i="22"/>
  <c r="W21" i="22"/>
  <c r="K21" i="22"/>
  <c r="W27" i="22"/>
  <c r="W33" i="22"/>
  <c r="K33" i="22"/>
  <c r="U11" i="22"/>
  <c r="U15" i="22"/>
  <c r="U21" i="22"/>
  <c r="I21" i="22"/>
  <c r="K44" i="22"/>
  <c r="Q33" i="22"/>
  <c r="Q38" i="22"/>
  <c r="U44" i="22"/>
  <c r="K38" i="22"/>
  <c r="D45" i="22"/>
  <c r="D54" i="22"/>
  <c r="D20" i="20"/>
  <c r="X55" i="22"/>
  <c r="Y54" i="22"/>
  <c r="T54" i="22"/>
  <c r="U49" i="22"/>
  <c r="V54" i="22"/>
  <c r="W49" i="22"/>
  <c r="P55" i="22"/>
  <c r="Q54" i="22"/>
  <c r="N54" i="22"/>
  <c r="O49" i="22"/>
  <c r="L55" i="22"/>
  <c r="M55" i="22"/>
  <c r="M54" i="22"/>
  <c r="R55" i="22"/>
  <c r="S54" i="22"/>
  <c r="G38" i="22"/>
  <c r="J55" i="22"/>
  <c r="K54" i="22"/>
  <c r="I55" i="22"/>
  <c r="G54" i="22"/>
  <c r="G15" i="22"/>
  <c r="G11" i="22"/>
  <c r="E45" i="22"/>
  <c r="E55" i="22"/>
  <c r="O45" i="22"/>
  <c r="M45" i="22"/>
  <c r="I45" i="22"/>
  <c r="W45" i="22"/>
  <c r="Y45" i="22"/>
  <c r="U45" i="22"/>
  <c r="S45" i="22"/>
  <c r="Q45" i="22"/>
  <c r="K45" i="22"/>
  <c r="D55" i="22"/>
  <c r="V53" i="21"/>
  <c r="V54" i="21"/>
  <c r="T53" i="21"/>
  <c r="N53" i="21"/>
  <c r="L53" i="21"/>
  <c r="J53" i="21"/>
  <c r="J54" i="21"/>
  <c r="H53" i="21"/>
  <c r="H54" i="21"/>
  <c r="F53" i="21"/>
  <c r="W52" i="21"/>
  <c r="U52" i="21"/>
  <c r="O52" i="21"/>
  <c r="M52" i="21"/>
  <c r="K52" i="21"/>
  <c r="G52" i="21"/>
  <c r="W51" i="21"/>
  <c r="U51" i="21"/>
  <c r="Q51" i="21"/>
  <c r="O51" i="21"/>
  <c r="M51" i="21"/>
  <c r="K51" i="21"/>
  <c r="K53" i="21"/>
  <c r="I51" i="21"/>
  <c r="G51" i="21"/>
  <c r="W50" i="21"/>
  <c r="U50" i="21"/>
  <c r="Q50" i="21"/>
  <c r="O50" i="21"/>
  <c r="I50" i="21"/>
  <c r="G50" i="21"/>
  <c r="U49" i="21"/>
  <c r="O49" i="21"/>
  <c r="G49" i="21"/>
  <c r="V48" i="21"/>
  <c r="W48" i="21"/>
  <c r="U48" i="21"/>
  <c r="T48" i="21"/>
  <c r="P48" i="21"/>
  <c r="P53" i="21"/>
  <c r="N48" i="21"/>
  <c r="M48" i="21"/>
  <c r="L48" i="21"/>
  <c r="H48" i="21"/>
  <c r="I48" i="21"/>
  <c r="F48" i="21"/>
  <c r="G48" i="21"/>
  <c r="E48" i="21"/>
  <c r="E53" i="21"/>
  <c r="D48" i="21"/>
  <c r="D53" i="21"/>
  <c r="W47" i="21"/>
  <c r="U47" i="21"/>
  <c r="Q47" i="21"/>
  <c r="O47" i="21"/>
  <c r="M47" i="21"/>
  <c r="I47" i="21"/>
  <c r="G47" i="21"/>
  <c r="U46" i="21"/>
  <c r="Q46" i="21"/>
  <c r="O46" i="21"/>
  <c r="M46" i="21"/>
  <c r="I46" i="21"/>
  <c r="G46" i="21"/>
  <c r="R44" i="21"/>
  <c r="V43" i="21"/>
  <c r="W43" i="21"/>
  <c r="T43" i="21"/>
  <c r="T44" i="21"/>
  <c r="T54" i="21"/>
  <c r="R43" i="21"/>
  <c r="P43" i="21"/>
  <c r="N43" i="21"/>
  <c r="L43" i="21"/>
  <c r="F43" i="21"/>
  <c r="E43" i="21"/>
  <c r="E44" i="21"/>
  <c r="D43" i="21"/>
  <c r="K43" i="21"/>
  <c r="U42" i="21"/>
  <c r="Q42" i="21"/>
  <c r="O42" i="21"/>
  <c r="M42" i="21"/>
  <c r="W41" i="21"/>
  <c r="U41" i="21"/>
  <c r="Q41" i="21"/>
  <c r="O41" i="21"/>
  <c r="M41" i="21"/>
  <c r="K41" i="21"/>
  <c r="I41" i="21"/>
  <c r="G41" i="21"/>
  <c r="U40" i="21"/>
  <c r="Q40" i="21"/>
  <c r="O40" i="21"/>
  <c r="M40" i="21"/>
  <c r="I40" i="21"/>
  <c r="G40" i="21"/>
  <c r="U39" i="21"/>
  <c r="S39" i="21"/>
  <c r="Q39" i="21"/>
  <c r="O39" i="21"/>
  <c r="M39" i="21"/>
  <c r="K39" i="21"/>
  <c r="I39" i="21"/>
  <c r="G39" i="21"/>
  <c r="W38" i="21"/>
  <c r="U38" i="21"/>
  <c r="Q38" i="21"/>
  <c r="O38" i="21"/>
  <c r="M38" i="21"/>
  <c r="I38" i="21"/>
  <c r="G38" i="21"/>
  <c r="V37" i="21"/>
  <c r="T37" i="21"/>
  <c r="P37" i="21"/>
  <c r="N37" i="21"/>
  <c r="L37" i="21"/>
  <c r="H37" i="21"/>
  <c r="F37" i="21"/>
  <c r="E37" i="21"/>
  <c r="D37" i="21"/>
  <c r="G37" i="21"/>
  <c r="W36" i="21"/>
  <c r="U36" i="21"/>
  <c r="O36" i="21"/>
  <c r="M36" i="21"/>
  <c r="K36" i="21"/>
  <c r="I36" i="21"/>
  <c r="G36" i="21"/>
  <c r="U35" i="21"/>
  <c r="Q35" i="21"/>
  <c r="O35" i="21"/>
  <c r="M35" i="21"/>
  <c r="I35" i="21"/>
  <c r="G35" i="21"/>
  <c r="W34" i="21"/>
  <c r="U34" i="21"/>
  <c r="O34" i="21"/>
  <c r="M34" i="21"/>
  <c r="K34" i="21"/>
  <c r="I34" i="21"/>
  <c r="G34" i="21"/>
  <c r="U33" i="21"/>
  <c r="O33" i="21"/>
  <c r="M33" i="21"/>
  <c r="I33" i="21"/>
  <c r="G33" i="21"/>
  <c r="V32" i="21"/>
  <c r="V44" i="21"/>
  <c r="T32" i="21"/>
  <c r="P32" i="21"/>
  <c r="P44" i="21"/>
  <c r="N32" i="21"/>
  <c r="L32" i="21"/>
  <c r="M32" i="21"/>
  <c r="J32" i="21"/>
  <c r="J44" i="21"/>
  <c r="H32" i="21"/>
  <c r="F32" i="21"/>
  <c r="D32" i="21"/>
  <c r="U31" i="21"/>
  <c r="O31" i="21"/>
  <c r="M31" i="21"/>
  <c r="I31" i="21"/>
  <c r="G31" i="21"/>
  <c r="W30" i="21"/>
  <c r="U30" i="21"/>
  <c r="Q30" i="21"/>
  <c r="O30" i="21"/>
  <c r="M30" i="21"/>
  <c r="I30" i="21"/>
  <c r="G30" i="21"/>
  <c r="U29" i="21"/>
  <c r="O29" i="21"/>
  <c r="M29" i="21"/>
  <c r="I29" i="21"/>
  <c r="G29" i="21"/>
  <c r="W28" i="21"/>
  <c r="U28" i="21"/>
  <c r="Q28" i="21"/>
  <c r="O28" i="21"/>
  <c r="M28" i="21"/>
  <c r="K28" i="21"/>
  <c r="I28" i="21"/>
  <c r="G28" i="21"/>
  <c r="U27" i="21"/>
  <c r="O27" i="21"/>
  <c r="M27" i="21"/>
  <c r="K27" i="21"/>
  <c r="I27" i="21"/>
  <c r="G27" i="21"/>
  <c r="T26" i="21"/>
  <c r="P26" i="21"/>
  <c r="N26" i="21"/>
  <c r="L26" i="21"/>
  <c r="L44" i="21"/>
  <c r="J26" i="21"/>
  <c r="H26" i="21"/>
  <c r="F26" i="21"/>
  <c r="E26" i="21"/>
  <c r="D26" i="21"/>
  <c r="I26" i="21"/>
  <c r="U23" i="21"/>
  <c r="Q23" i="21"/>
  <c r="O23" i="21"/>
  <c r="M23" i="21"/>
  <c r="I23" i="21"/>
  <c r="G23" i="21"/>
  <c r="U22" i="21"/>
  <c r="Q22" i="21"/>
  <c r="O22" i="21"/>
  <c r="M22" i="21"/>
  <c r="K22" i="21"/>
  <c r="I22" i="21"/>
  <c r="G22" i="21"/>
  <c r="U21" i="21"/>
  <c r="Q21" i="21"/>
  <c r="O21" i="21"/>
  <c r="M21" i="21"/>
  <c r="K21" i="21"/>
  <c r="I21" i="21"/>
  <c r="G21" i="21"/>
  <c r="T20" i="21"/>
  <c r="P20" i="21"/>
  <c r="N20" i="21"/>
  <c r="L20" i="21"/>
  <c r="J20" i="21"/>
  <c r="H20" i="21"/>
  <c r="H44" i="21"/>
  <c r="F20" i="21"/>
  <c r="E20" i="21"/>
  <c r="D20" i="21"/>
  <c r="U20" i="21"/>
  <c r="W19" i="21"/>
  <c r="U19" i="21"/>
  <c r="Q19" i="21"/>
  <c r="O19" i="21"/>
  <c r="M19" i="21"/>
  <c r="K19" i="21"/>
  <c r="I19" i="21"/>
  <c r="G19" i="21"/>
  <c r="W18" i="21"/>
  <c r="U18" i="21"/>
  <c r="Q18" i="21"/>
  <c r="O18" i="21"/>
  <c r="M18" i="21"/>
  <c r="I18" i="21"/>
  <c r="G18" i="21"/>
  <c r="U17" i="21"/>
  <c r="Q17" i="21"/>
  <c r="O17" i="21"/>
  <c r="M17" i="21"/>
  <c r="K17" i="21"/>
  <c r="I17" i="21"/>
  <c r="G17" i="21"/>
  <c r="U16" i="21"/>
  <c r="Q16" i="21"/>
  <c r="O16" i="21"/>
  <c r="M16" i="21"/>
  <c r="K16" i="21"/>
  <c r="I16" i="21"/>
  <c r="G16" i="21"/>
  <c r="U15" i="21"/>
  <c r="Q15" i="21"/>
  <c r="O15" i="21"/>
  <c r="M15" i="21"/>
  <c r="K15" i="21"/>
  <c r="I15" i="21"/>
  <c r="G15" i="21"/>
  <c r="V14" i="21"/>
  <c r="T14" i="21"/>
  <c r="P14" i="21"/>
  <c r="N14" i="21"/>
  <c r="L14" i="21"/>
  <c r="J14" i="21"/>
  <c r="H14" i="21"/>
  <c r="F14" i="21"/>
  <c r="E14" i="21"/>
  <c r="D14" i="21"/>
  <c r="U14" i="21"/>
  <c r="W13" i="21"/>
  <c r="U13" i="21"/>
  <c r="S13" i="21"/>
  <c r="Q13" i="21"/>
  <c r="O13" i="21"/>
  <c r="M13" i="21"/>
  <c r="K13" i="21"/>
  <c r="I13" i="21"/>
  <c r="G13" i="21"/>
  <c r="W12" i="21"/>
  <c r="U12" i="21"/>
  <c r="Q12" i="21"/>
  <c r="O12" i="21"/>
  <c r="M12" i="21"/>
  <c r="K12" i="21"/>
  <c r="I12" i="21"/>
  <c r="G12" i="21"/>
  <c r="W11" i="21"/>
  <c r="U11" i="21"/>
  <c r="Q11" i="21"/>
  <c r="O11" i="21"/>
  <c r="M11" i="21"/>
  <c r="K11" i="21"/>
  <c r="I11" i="21"/>
  <c r="G11" i="21"/>
  <c r="U10" i="21"/>
  <c r="T10" i="21"/>
  <c r="P10" i="21"/>
  <c r="N10" i="21"/>
  <c r="L10" i="21"/>
  <c r="I10" i="21"/>
  <c r="H10" i="21"/>
  <c r="F10" i="21"/>
  <c r="E10" i="21"/>
  <c r="D10" i="21"/>
  <c r="K10" i="21"/>
  <c r="U9" i="21"/>
  <c r="Q9" i="21"/>
  <c r="O9" i="21"/>
  <c r="M9" i="21"/>
  <c r="I9" i="21"/>
  <c r="G9" i="21"/>
  <c r="U8" i="21"/>
  <c r="Q8" i="21"/>
  <c r="O8" i="21"/>
  <c r="M8" i="21"/>
  <c r="I8" i="21"/>
  <c r="G8" i="21"/>
  <c r="U7" i="21"/>
  <c r="Q7" i="21"/>
  <c r="O7" i="21"/>
  <c r="M7" i="21"/>
  <c r="I7" i="21"/>
  <c r="G7" i="21"/>
  <c r="U6" i="21"/>
  <c r="Q6" i="21"/>
  <c r="O6" i="21"/>
  <c r="M6" i="21"/>
  <c r="I6" i="21"/>
  <c r="G6" i="21"/>
  <c r="U5" i="21"/>
  <c r="Q5" i="21"/>
  <c r="O5" i="21"/>
  <c r="M5" i="21"/>
  <c r="I5" i="21"/>
  <c r="G5" i="21"/>
  <c r="U4" i="21"/>
  <c r="Q4" i="21"/>
  <c r="O4" i="21"/>
  <c r="M4" i="21"/>
  <c r="K4" i="21"/>
  <c r="I4" i="21"/>
  <c r="G4" i="21"/>
  <c r="G55" i="22"/>
  <c r="K55" i="22"/>
  <c r="V55" i="22"/>
  <c r="W55" i="22"/>
  <c r="W54" i="22"/>
  <c r="N55" i="22"/>
  <c r="O55" i="22"/>
  <c r="O54" i="22"/>
  <c r="T55" i="22"/>
  <c r="U55" i="22"/>
  <c r="U54" i="22"/>
  <c r="S55" i="22"/>
  <c r="Q55" i="22"/>
  <c r="Y55" i="22"/>
  <c r="G45" i="22"/>
  <c r="N44" i="21"/>
  <c r="E54" i="21"/>
  <c r="O48" i="21"/>
  <c r="M43" i="21"/>
  <c r="O43" i="21"/>
  <c r="Q43" i="21"/>
  <c r="G43" i="21"/>
  <c r="I43" i="21"/>
  <c r="S43" i="21"/>
  <c r="U43" i="21"/>
  <c r="I37" i="21"/>
  <c r="G32" i="21"/>
  <c r="U32" i="21"/>
  <c r="K26" i="21"/>
  <c r="U26" i="21"/>
  <c r="M26" i="21"/>
  <c r="G26" i="21"/>
  <c r="O26" i="21"/>
  <c r="Q26" i="21"/>
  <c r="Q20" i="21"/>
  <c r="K20" i="21"/>
  <c r="O14" i="21"/>
  <c r="I14" i="21"/>
  <c r="Q14" i="21"/>
  <c r="W14" i="21"/>
  <c r="K14" i="21"/>
  <c r="S14" i="21"/>
  <c r="M14" i="21"/>
  <c r="G14" i="21"/>
  <c r="M10" i="21"/>
  <c r="D44" i="21"/>
  <c r="D54" i="21"/>
  <c r="O10" i="21"/>
  <c r="G10" i="21"/>
  <c r="Q10" i="21"/>
  <c r="Q53" i="21"/>
  <c r="P54" i="21"/>
  <c r="O53" i="21"/>
  <c r="M53" i="21"/>
  <c r="G53" i="21"/>
  <c r="U53" i="21"/>
  <c r="W20" i="21"/>
  <c r="I32" i="21"/>
  <c r="O32" i="21"/>
  <c r="W32" i="21"/>
  <c r="O37" i="21"/>
  <c r="W37" i="21"/>
  <c r="F44" i="21"/>
  <c r="Q48" i="21"/>
  <c r="F54" i="21"/>
  <c r="L54" i="21"/>
  <c r="R54" i="21"/>
  <c r="I20" i="21"/>
  <c r="O20" i="21"/>
  <c r="Q37" i="21"/>
  <c r="N54" i="21"/>
  <c r="I53" i="21"/>
  <c r="W53" i="21"/>
  <c r="K32" i="21"/>
  <c r="Q32" i="21"/>
  <c r="K37" i="21"/>
  <c r="M37" i="21"/>
  <c r="U37" i="21"/>
  <c r="G20" i="21"/>
  <c r="M20" i="21"/>
  <c r="U4" i="20"/>
  <c r="J53" i="20"/>
  <c r="W52" i="20"/>
  <c r="U52" i="20"/>
  <c r="O52" i="20"/>
  <c r="M52" i="20"/>
  <c r="K52" i="20"/>
  <c r="G52" i="20"/>
  <c r="W51" i="20"/>
  <c r="U51" i="20"/>
  <c r="Q51" i="20"/>
  <c r="O51" i="20"/>
  <c r="M51" i="20"/>
  <c r="K51" i="20"/>
  <c r="K53" i="20"/>
  <c r="I51" i="20"/>
  <c r="G51" i="20"/>
  <c r="W50" i="20"/>
  <c r="U50" i="20"/>
  <c r="Q50" i="20"/>
  <c r="O50" i="20"/>
  <c r="I50" i="20"/>
  <c r="G50" i="20"/>
  <c r="U49" i="20"/>
  <c r="O49" i="20"/>
  <c r="G49" i="20"/>
  <c r="V48" i="20"/>
  <c r="T48" i="20"/>
  <c r="T53" i="20"/>
  <c r="P48" i="20"/>
  <c r="P53" i="20"/>
  <c r="N48" i="20"/>
  <c r="N53" i="20"/>
  <c r="M48" i="20"/>
  <c r="L48" i="20"/>
  <c r="L53" i="20"/>
  <c r="H48" i="20"/>
  <c r="H53" i="20"/>
  <c r="F48" i="20"/>
  <c r="F53" i="20"/>
  <c r="E48" i="20"/>
  <c r="E53" i="20"/>
  <c r="D48" i="20"/>
  <c r="D53" i="20"/>
  <c r="W47" i="20"/>
  <c r="U47" i="20"/>
  <c r="Q47" i="20"/>
  <c r="O47" i="20"/>
  <c r="M47" i="20"/>
  <c r="I47" i="20"/>
  <c r="G47" i="20"/>
  <c r="U46" i="20"/>
  <c r="Q46" i="20"/>
  <c r="O46" i="20"/>
  <c r="M46" i="20"/>
  <c r="I46" i="20"/>
  <c r="G46" i="20"/>
  <c r="V43" i="20"/>
  <c r="T43" i="20"/>
  <c r="R43" i="20"/>
  <c r="R44" i="20"/>
  <c r="R54" i="20"/>
  <c r="P43" i="20"/>
  <c r="N43" i="20"/>
  <c r="L43" i="20"/>
  <c r="F43" i="20"/>
  <c r="E43" i="20"/>
  <c r="D43" i="20"/>
  <c r="S43" i="20"/>
  <c r="U42" i="20"/>
  <c r="Q42" i="20"/>
  <c r="O42" i="20"/>
  <c r="M42" i="20"/>
  <c r="W41" i="20"/>
  <c r="U41" i="20"/>
  <c r="Q41" i="20"/>
  <c r="O41" i="20"/>
  <c r="M41" i="20"/>
  <c r="K41" i="20"/>
  <c r="I41" i="20"/>
  <c r="G41" i="20"/>
  <c r="U40" i="20"/>
  <c r="Q40" i="20"/>
  <c r="O40" i="20"/>
  <c r="M40" i="20"/>
  <c r="I40" i="20"/>
  <c r="G40" i="20"/>
  <c r="U39" i="20"/>
  <c r="S39" i="20"/>
  <c r="Q39" i="20"/>
  <c r="O39" i="20"/>
  <c r="M39" i="20"/>
  <c r="K39" i="20"/>
  <c r="I39" i="20"/>
  <c r="G39" i="20"/>
  <c r="W38" i="20"/>
  <c r="U38" i="20"/>
  <c r="Q38" i="20"/>
  <c r="O38" i="20"/>
  <c r="M38" i="20"/>
  <c r="I38" i="20"/>
  <c r="G38" i="20"/>
  <c r="V37" i="20"/>
  <c r="T37" i="20"/>
  <c r="P37" i="20"/>
  <c r="N37" i="20"/>
  <c r="L37" i="20"/>
  <c r="M37" i="20"/>
  <c r="H37" i="20"/>
  <c r="F37" i="20"/>
  <c r="E37" i="20"/>
  <c r="D37" i="20"/>
  <c r="Q37" i="20"/>
  <c r="W36" i="20"/>
  <c r="U36" i="20"/>
  <c r="O36" i="20"/>
  <c r="M36" i="20"/>
  <c r="K36" i="20"/>
  <c r="I36" i="20"/>
  <c r="G36" i="20"/>
  <c r="U35" i="20"/>
  <c r="Q35" i="20"/>
  <c r="O35" i="20"/>
  <c r="M35" i="20"/>
  <c r="I35" i="20"/>
  <c r="G35" i="20"/>
  <c r="W34" i="20"/>
  <c r="U34" i="20"/>
  <c r="O34" i="20"/>
  <c r="M34" i="20"/>
  <c r="K34" i="20"/>
  <c r="I34" i="20"/>
  <c r="G34" i="20"/>
  <c r="U33" i="20"/>
  <c r="O33" i="20"/>
  <c r="M33" i="20"/>
  <c r="I33" i="20"/>
  <c r="G33" i="20"/>
  <c r="V32" i="20"/>
  <c r="T32" i="20"/>
  <c r="P32" i="20"/>
  <c r="N32" i="20"/>
  <c r="L32" i="20"/>
  <c r="J32" i="20"/>
  <c r="H32" i="20"/>
  <c r="F32" i="20"/>
  <c r="D32" i="20"/>
  <c r="Q32" i="20"/>
  <c r="U31" i="20"/>
  <c r="O31" i="20"/>
  <c r="M31" i="20"/>
  <c r="I31" i="20"/>
  <c r="G31" i="20"/>
  <c r="W30" i="20"/>
  <c r="U30" i="20"/>
  <c r="Q30" i="20"/>
  <c r="O30" i="20"/>
  <c r="M30" i="20"/>
  <c r="I30" i="20"/>
  <c r="G30" i="20"/>
  <c r="U29" i="20"/>
  <c r="O29" i="20"/>
  <c r="M29" i="20"/>
  <c r="I29" i="20"/>
  <c r="G29" i="20"/>
  <c r="W28" i="20"/>
  <c r="U28" i="20"/>
  <c r="Q28" i="20"/>
  <c r="O28" i="20"/>
  <c r="M28" i="20"/>
  <c r="K28" i="20"/>
  <c r="I28" i="20"/>
  <c r="G28" i="20"/>
  <c r="U27" i="20"/>
  <c r="O27" i="20"/>
  <c r="M27" i="20"/>
  <c r="K27" i="20"/>
  <c r="I27" i="20"/>
  <c r="G27" i="20"/>
  <c r="T26" i="20"/>
  <c r="P26" i="20"/>
  <c r="N26" i="20"/>
  <c r="L26" i="20"/>
  <c r="J26" i="20"/>
  <c r="H26" i="20"/>
  <c r="F26" i="20"/>
  <c r="E26" i="20"/>
  <c r="D26" i="20"/>
  <c r="U23" i="20"/>
  <c r="Q23" i="20"/>
  <c r="O23" i="20"/>
  <c r="M23" i="20"/>
  <c r="I23" i="20"/>
  <c r="G23" i="20"/>
  <c r="U22" i="20"/>
  <c r="Q22" i="20"/>
  <c r="O22" i="20"/>
  <c r="M22" i="20"/>
  <c r="K22" i="20"/>
  <c r="I22" i="20"/>
  <c r="G22" i="20"/>
  <c r="U21" i="20"/>
  <c r="Q21" i="20"/>
  <c r="O21" i="20"/>
  <c r="M21" i="20"/>
  <c r="K21" i="20"/>
  <c r="I21" i="20"/>
  <c r="G21" i="20"/>
  <c r="T20" i="20"/>
  <c r="U20" i="20"/>
  <c r="P20" i="20"/>
  <c r="Q20" i="20"/>
  <c r="N20" i="20"/>
  <c r="O20" i="20"/>
  <c r="L20" i="20"/>
  <c r="J20" i="20"/>
  <c r="K20" i="20"/>
  <c r="H20" i="20"/>
  <c r="I20" i="20"/>
  <c r="F20" i="20"/>
  <c r="E20" i="20"/>
  <c r="W20" i="20"/>
  <c r="W19" i="20"/>
  <c r="U19" i="20"/>
  <c r="Q19" i="20"/>
  <c r="O19" i="20"/>
  <c r="M19" i="20"/>
  <c r="K19" i="20"/>
  <c r="I19" i="20"/>
  <c r="G19" i="20"/>
  <c r="W18" i="20"/>
  <c r="U18" i="20"/>
  <c r="Q18" i="20"/>
  <c r="O18" i="20"/>
  <c r="M18" i="20"/>
  <c r="I18" i="20"/>
  <c r="G18" i="20"/>
  <c r="U17" i="20"/>
  <c r="Q17" i="20"/>
  <c r="O17" i="20"/>
  <c r="M17" i="20"/>
  <c r="K17" i="20"/>
  <c r="I17" i="20"/>
  <c r="G17" i="20"/>
  <c r="U16" i="20"/>
  <c r="Q16" i="20"/>
  <c r="O16" i="20"/>
  <c r="M16" i="20"/>
  <c r="K16" i="20"/>
  <c r="I16" i="20"/>
  <c r="G16" i="20"/>
  <c r="U15" i="20"/>
  <c r="Q15" i="20"/>
  <c r="O15" i="20"/>
  <c r="M15" i="20"/>
  <c r="K15" i="20"/>
  <c r="I15" i="20"/>
  <c r="G15" i="20"/>
  <c r="V14" i="20"/>
  <c r="T14" i="20"/>
  <c r="P14" i="20"/>
  <c r="N14" i="20"/>
  <c r="L14" i="20"/>
  <c r="J14" i="20"/>
  <c r="K14" i="20"/>
  <c r="H14" i="20"/>
  <c r="F14" i="20"/>
  <c r="E14" i="20"/>
  <c r="D14" i="20"/>
  <c r="S14" i="20"/>
  <c r="W12" i="20"/>
  <c r="U12" i="20"/>
  <c r="S12" i="20"/>
  <c r="Q12" i="20"/>
  <c r="O12" i="20"/>
  <c r="M12" i="20"/>
  <c r="K12" i="20"/>
  <c r="I12" i="20"/>
  <c r="G12" i="20"/>
  <c r="W13" i="20"/>
  <c r="U13" i="20"/>
  <c r="Q13" i="20"/>
  <c r="O13" i="20"/>
  <c r="M13" i="20"/>
  <c r="K13" i="20"/>
  <c r="I13" i="20"/>
  <c r="G13" i="20"/>
  <c r="W11" i="20"/>
  <c r="U11" i="20"/>
  <c r="Q11" i="20"/>
  <c r="O11" i="20"/>
  <c r="M11" i="20"/>
  <c r="K11" i="20"/>
  <c r="I11" i="20"/>
  <c r="G11" i="20"/>
  <c r="T10" i="20"/>
  <c r="P10" i="20"/>
  <c r="N10" i="20"/>
  <c r="L10" i="20"/>
  <c r="H10" i="20"/>
  <c r="F10" i="20"/>
  <c r="E10" i="20"/>
  <c r="D10" i="20"/>
  <c r="K10" i="20"/>
  <c r="U9" i="20"/>
  <c r="Q9" i="20"/>
  <c r="O9" i="20"/>
  <c r="M9" i="20"/>
  <c r="I9" i="20"/>
  <c r="G9" i="20"/>
  <c r="U8" i="20"/>
  <c r="Q8" i="20"/>
  <c r="O8" i="20"/>
  <c r="M8" i="20"/>
  <c r="I8" i="20"/>
  <c r="G8" i="20"/>
  <c r="U7" i="20"/>
  <c r="Q7" i="20"/>
  <c r="O7" i="20"/>
  <c r="M7" i="20"/>
  <c r="I7" i="20"/>
  <c r="G7" i="20"/>
  <c r="U6" i="20"/>
  <c r="Q6" i="20"/>
  <c r="O6" i="20"/>
  <c r="M6" i="20"/>
  <c r="I6" i="20"/>
  <c r="G6" i="20"/>
  <c r="U5" i="20"/>
  <c r="Q5" i="20"/>
  <c r="O5" i="20"/>
  <c r="M5" i="20"/>
  <c r="I5" i="20"/>
  <c r="G5" i="20"/>
  <c r="Q4" i="20"/>
  <c r="O4" i="20"/>
  <c r="M4" i="20"/>
  <c r="K4" i="20"/>
  <c r="I4" i="20"/>
  <c r="G4" i="20"/>
  <c r="G20" i="20"/>
  <c r="J44" i="20"/>
  <c r="U53" i="20"/>
  <c r="P44" i="20"/>
  <c r="P54" i="20"/>
  <c r="U37" i="20"/>
  <c r="E44" i="20"/>
  <c r="E54" i="20"/>
  <c r="G37" i="20"/>
  <c r="W37" i="20"/>
  <c r="U48" i="20"/>
  <c r="I26" i="20"/>
  <c r="H44" i="20"/>
  <c r="H54" i="20"/>
  <c r="V44" i="20"/>
  <c r="I37" i="20"/>
  <c r="W48" i="20"/>
  <c r="V53" i="20"/>
  <c r="V54" i="20"/>
  <c r="N44" i="20"/>
  <c r="N54" i="20"/>
  <c r="S44" i="21"/>
  <c r="W44" i="21"/>
  <c r="G44" i="21"/>
  <c r="M44" i="21"/>
  <c r="U44" i="21"/>
  <c r="O44" i="21"/>
  <c r="Q44" i="21"/>
  <c r="W54" i="21"/>
  <c r="I54" i="21"/>
  <c r="K54" i="21"/>
  <c r="U54" i="21"/>
  <c r="Q54" i="21"/>
  <c r="S54" i="21"/>
  <c r="M54" i="21"/>
  <c r="O54" i="21"/>
  <c r="G54" i="21"/>
  <c r="K44" i="21"/>
  <c r="I44" i="21"/>
  <c r="I10" i="20"/>
  <c r="U10" i="20"/>
  <c r="G53" i="20"/>
  <c r="O48" i="20"/>
  <c r="G48" i="20"/>
  <c r="M43" i="20"/>
  <c r="W43" i="20"/>
  <c r="O43" i="20"/>
  <c r="G43" i="20"/>
  <c r="Q43" i="20"/>
  <c r="I43" i="20"/>
  <c r="K43" i="20"/>
  <c r="U43" i="20"/>
  <c r="O37" i="20"/>
  <c r="G32" i="20"/>
  <c r="U32" i="20"/>
  <c r="M32" i="20"/>
  <c r="M26" i="20"/>
  <c r="G26" i="20"/>
  <c r="O26" i="20"/>
  <c r="Q26" i="20"/>
  <c r="U26" i="20"/>
  <c r="K26" i="20"/>
  <c r="M20" i="20"/>
  <c r="M14" i="20"/>
  <c r="U14" i="20"/>
  <c r="O14" i="20"/>
  <c r="W14" i="20"/>
  <c r="G14" i="20"/>
  <c r="I14" i="20"/>
  <c r="Q14" i="20"/>
  <c r="D44" i="20"/>
  <c r="M10" i="20"/>
  <c r="O10" i="20"/>
  <c r="G10" i="20"/>
  <c r="Q10" i="20"/>
  <c r="J54" i="20"/>
  <c r="Q53" i="20"/>
  <c r="M53" i="20"/>
  <c r="I53" i="20"/>
  <c r="O53" i="20"/>
  <c r="I32" i="20"/>
  <c r="O32" i="20"/>
  <c r="W32" i="20"/>
  <c r="F44" i="20"/>
  <c r="L44" i="20"/>
  <c r="I48" i="20"/>
  <c r="Q48" i="20"/>
  <c r="K37" i="20"/>
  <c r="T44" i="20"/>
  <c r="K32" i="20"/>
  <c r="M46" i="19"/>
  <c r="Q46" i="19"/>
  <c r="W54" i="19"/>
  <c r="S54" i="19"/>
  <c r="K54" i="19"/>
  <c r="J54" i="19"/>
  <c r="R54" i="19"/>
  <c r="V54" i="19"/>
  <c r="D54" i="19"/>
  <c r="W53" i="19"/>
  <c r="V53" i="19"/>
  <c r="U53" i="19"/>
  <c r="T53" i="19"/>
  <c r="O53" i="19"/>
  <c r="N53" i="19"/>
  <c r="L53" i="19"/>
  <c r="L54" i="19"/>
  <c r="M54" i="19"/>
  <c r="J53" i="19"/>
  <c r="I53" i="19"/>
  <c r="H53" i="19"/>
  <c r="F53" i="19"/>
  <c r="E53" i="19"/>
  <c r="K53" i="19"/>
  <c r="D53" i="19"/>
  <c r="W52" i="19"/>
  <c r="U52" i="19"/>
  <c r="O52" i="19"/>
  <c r="M52" i="19"/>
  <c r="K52" i="19"/>
  <c r="G52" i="19"/>
  <c r="W50" i="19"/>
  <c r="U50" i="19"/>
  <c r="Q50" i="19"/>
  <c r="O50" i="19"/>
  <c r="I50" i="19"/>
  <c r="G50" i="19"/>
  <c r="U48" i="19"/>
  <c r="O48" i="19"/>
  <c r="I48" i="19"/>
  <c r="G48" i="19"/>
  <c r="M44" i="19"/>
  <c r="J44" i="19"/>
  <c r="K44" i="19"/>
  <c r="L44" i="19"/>
  <c r="R44" i="19"/>
  <c r="S44" i="19"/>
  <c r="V44" i="19"/>
  <c r="W44" i="19"/>
  <c r="W51" i="19"/>
  <c r="U51" i="19"/>
  <c r="Q51" i="19"/>
  <c r="O51" i="19"/>
  <c r="M51" i="19"/>
  <c r="K51" i="19"/>
  <c r="I51" i="19"/>
  <c r="G51" i="19"/>
  <c r="W47" i="19"/>
  <c r="U46" i="19"/>
  <c r="U47" i="19"/>
  <c r="V48" i="19"/>
  <c r="W48" i="19"/>
  <c r="T48" i="19"/>
  <c r="Q47" i="19"/>
  <c r="O49" i="19"/>
  <c r="O46" i="19"/>
  <c r="O47" i="19"/>
  <c r="M47" i="19"/>
  <c r="P48" i="19"/>
  <c r="P53" i="19"/>
  <c r="Q53" i="19"/>
  <c r="N48" i="19"/>
  <c r="L48" i="19"/>
  <c r="M48" i="19"/>
  <c r="H48" i="19"/>
  <c r="F48" i="19"/>
  <c r="E48" i="19"/>
  <c r="D48" i="19"/>
  <c r="I47" i="19"/>
  <c r="G47" i="19"/>
  <c r="I46" i="19"/>
  <c r="G46" i="19"/>
  <c r="U49" i="19"/>
  <c r="G49" i="19"/>
  <c r="W28" i="19"/>
  <c r="W30" i="19"/>
  <c r="U27" i="19"/>
  <c r="U28" i="19"/>
  <c r="U29" i="19"/>
  <c r="U30" i="19"/>
  <c r="U31" i="19"/>
  <c r="V32" i="19"/>
  <c r="T32" i="19"/>
  <c r="Q28" i="19"/>
  <c r="Q30" i="19"/>
  <c r="O27" i="19"/>
  <c r="O28" i="19"/>
  <c r="O29" i="19"/>
  <c r="O30" i="19"/>
  <c r="O31" i="19"/>
  <c r="M27" i="19"/>
  <c r="M28" i="19"/>
  <c r="M29" i="19"/>
  <c r="M30" i="19"/>
  <c r="M31" i="19"/>
  <c r="P32" i="19"/>
  <c r="N32" i="19"/>
  <c r="L32" i="19"/>
  <c r="J32" i="19"/>
  <c r="H32" i="19"/>
  <c r="F32" i="19"/>
  <c r="D32" i="19"/>
  <c r="I31" i="19"/>
  <c r="G31" i="19"/>
  <c r="I30" i="19"/>
  <c r="G30" i="19"/>
  <c r="I29" i="19"/>
  <c r="G29" i="19"/>
  <c r="K28" i="19"/>
  <c r="I28" i="19"/>
  <c r="G28" i="19"/>
  <c r="K27" i="19"/>
  <c r="I27" i="19"/>
  <c r="G27" i="19"/>
  <c r="W38" i="19"/>
  <c r="W41" i="19"/>
  <c r="U38" i="19"/>
  <c r="U39" i="19"/>
  <c r="U40" i="19"/>
  <c r="U41" i="19"/>
  <c r="U42" i="19"/>
  <c r="V43" i="19"/>
  <c r="T43" i="19"/>
  <c r="T44" i="19"/>
  <c r="S39" i="19"/>
  <c r="Q38" i="19"/>
  <c r="Q39" i="19"/>
  <c r="Q40" i="19"/>
  <c r="Q41" i="19"/>
  <c r="Q42" i="19"/>
  <c r="O38" i="19"/>
  <c r="O39" i="19"/>
  <c r="O40" i="19"/>
  <c r="O41" i="19"/>
  <c r="O42" i="19"/>
  <c r="M38" i="19"/>
  <c r="M39" i="19"/>
  <c r="M40" i="19"/>
  <c r="M41" i="19"/>
  <c r="M42" i="19"/>
  <c r="R43" i="19"/>
  <c r="P43" i="19"/>
  <c r="Q43" i="19"/>
  <c r="N43" i="19"/>
  <c r="N44" i="19"/>
  <c r="L43" i="19"/>
  <c r="F43" i="19"/>
  <c r="E43" i="19"/>
  <c r="D43" i="19"/>
  <c r="K41" i="19"/>
  <c r="I41" i="19"/>
  <c r="G41" i="19"/>
  <c r="I40" i="19"/>
  <c r="G40" i="19"/>
  <c r="K39" i="19"/>
  <c r="I39" i="19"/>
  <c r="G39" i="19"/>
  <c r="I38" i="19"/>
  <c r="G38" i="19"/>
  <c r="W36" i="19"/>
  <c r="W34" i="19"/>
  <c r="U33" i="19"/>
  <c r="U34" i="19"/>
  <c r="U35" i="19"/>
  <c r="U36" i="19"/>
  <c r="Q35" i="19"/>
  <c r="V37" i="19"/>
  <c r="T37" i="19"/>
  <c r="O33" i="19"/>
  <c r="O34" i="19"/>
  <c r="O35" i="19"/>
  <c r="O36" i="19"/>
  <c r="Q21" i="19"/>
  <c r="Q22" i="19"/>
  <c r="Q23" i="19"/>
  <c r="O21" i="19"/>
  <c r="O22" i="19"/>
  <c r="O23" i="19"/>
  <c r="M33" i="19"/>
  <c r="M34" i="19"/>
  <c r="M35" i="19"/>
  <c r="M36" i="19"/>
  <c r="P37" i="19"/>
  <c r="N37" i="19"/>
  <c r="L37" i="19"/>
  <c r="H37" i="19"/>
  <c r="F37" i="19"/>
  <c r="E37" i="19"/>
  <c r="D37" i="19"/>
  <c r="K37" i="19"/>
  <c r="K36" i="19"/>
  <c r="I36" i="19"/>
  <c r="G36" i="19"/>
  <c r="I35" i="19"/>
  <c r="G35" i="19"/>
  <c r="K34" i="19"/>
  <c r="I34" i="19"/>
  <c r="G34" i="19"/>
  <c r="I33" i="19"/>
  <c r="G33" i="19"/>
  <c r="U21" i="19"/>
  <c r="U22" i="19"/>
  <c r="U23" i="19"/>
  <c r="T26" i="19"/>
  <c r="M21" i="19"/>
  <c r="M22" i="19"/>
  <c r="M23" i="19"/>
  <c r="P26" i="19"/>
  <c r="P44" i="19"/>
  <c r="N26" i="19"/>
  <c r="L26" i="19"/>
  <c r="J26" i="19"/>
  <c r="H26" i="19"/>
  <c r="F26" i="19"/>
  <c r="E26" i="19"/>
  <c r="D26" i="19"/>
  <c r="I23" i="19"/>
  <c r="G23" i="19"/>
  <c r="K22" i="19"/>
  <c r="I22" i="19"/>
  <c r="G22" i="19"/>
  <c r="K21" i="19"/>
  <c r="I21" i="19"/>
  <c r="G21" i="19"/>
  <c r="W19" i="19"/>
  <c r="W18" i="19"/>
  <c r="U15" i="19"/>
  <c r="U16" i="19"/>
  <c r="U17" i="19"/>
  <c r="U18" i="19"/>
  <c r="U19" i="19"/>
  <c r="T20" i="19"/>
  <c r="Q15" i="19"/>
  <c r="Q16" i="19"/>
  <c r="Q17" i="19"/>
  <c r="Q18" i="19"/>
  <c r="Q19" i="19"/>
  <c r="O15" i="19"/>
  <c r="O16" i="19"/>
  <c r="O17" i="19"/>
  <c r="O18" i="19"/>
  <c r="O19" i="19"/>
  <c r="M15" i="19"/>
  <c r="M16" i="19"/>
  <c r="M17" i="19"/>
  <c r="M18" i="19"/>
  <c r="M19" i="19"/>
  <c r="P20" i="19"/>
  <c r="N20" i="19"/>
  <c r="L20" i="19"/>
  <c r="J20" i="19"/>
  <c r="H20" i="19"/>
  <c r="F20" i="19"/>
  <c r="E20" i="19"/>
  <c r="D20" i="19"/>
  <c r="W20" i="19"/>
  <c r="K19" i="19"/>
  <c r="I19" i="19"/>
  <c r="G19" i="19"/>
  <c r="I18" i="19"/>
  <c r="G18" i="19"/>
  <c r="K17" i="19"/>
  <c r="I17" i="19"/>
  <c r="G17" i="19"/>
  <c r="K16" i="19"/>
  <c r="I16" i="19"/>
  <c r="G16" i="19"/>
  <c r="K15" i="19"/>
  <c r="I15" i="19"/>
  <c r="G15" i="19"/>
  <c r="U4" i="19"/>
  <c r="U5" i="19"/>
  <c r="U6" i="19"/>
  <c r="U7" i="19"/>
  <c r="U8" i="19"/>
  <c r="U9" i="19"/>
  <c r="T10" i="19"/>
  <c r="Q4" i="19"/>
  <c r="Q5" i="19"/>
  <c r="Q6" i="19"/>
  <c r="Q7" i="19"/>
  <c r="Q8" i="19"/>
  <c r="Q9" i="19"/>
  <c r="O4" i="19"/>
  <c r="O5" i="19"/>
  <c r="O6" i="19"/>
  <c r="O7" i="19"/>
  <c r="O8" i="19"/>
  <c r="O9" i="19"/>
  <c r="M4" i="19"/>
  <c r="M5" i="19"/>
  <c r="M6" i="19"/>
  <c r="M7" i="19"/>
  <c r="M8" i="19"/>
  <c r="M9" i="19"/>
  <c r="P10" i="19"/>
  <c r="N10" i="19"/>
  <c r="L10" i="19"/>
  <c r="H10" i="19"/>
  <c r="H44" i="19"/>
  <c r="F10" i="19"/>
  <c r="F44" i="19"/>
  <c r="E10" i="19"/>
  <c r="E44" i="19"/>
  <c r="E54" i="19"/>
  <c r="D10" i="19"/>
  <c r="K10" i="19"/>
  <c r="I9" i="19"/>
  <c r="G9" i="19"/>
  <c r="I8" i="19"/>
  <c r="G8" i="19"/>
  <c r="I7" i="19"/>
  <c r="G7" i="19"/>
  <c r="I6" i="19"/>
  <c r="G6" i="19"/>
  <c r="I5" i="19"/>
  <c r="G5" i="19"/>
  <c r="K4" i="19"/>
  <c r="I4" i="19"/>
  <c r="G4" i="19"/>
  <c r="W12" i="19"/>
  <c r="W13" i="19"/>
  <c r="W11" i="19"/>
  <c r="U12" i="19"/>
  <c r="U13" i="19"/>
  <c r="U11" i="19"/>
  <c r="V14" i="19"/>
  <c r="T14" i="19"/>
  <c r="S13" i="19"/>
  <c r="Q12" i="19"/>
  <c r="Q13" i="19"/>
  <c r="Q11" i="19"/>
  <c r="O12" i="19"/>
  <c r="O13" i="19"/>
  <c r="O11" i="19"/>
  <c r="M12" i="19"/>
  <c r="M13" i="19"/>
  <c r="M11" i="19"/>
  <c r="P14" i="19"/>
  <c r="N14" i="19"/>
  <c r="L14" i="19"/>
  <c r="J14" i="19"/>
  <c r="H14" i="19"/>
  <c r="F14" i="19"/>
  <c r="E14" i="19"/>
  <c r="D14" i="19"/>
  <c r="S14" i="19"/>
  <c r="K13" i="19"/>
  <c r="I13" i="19"/>
  <c r="G13" i="19"/>
  <c r="K12" i="19"/>
  <c r="I12" i="19"/>
  <c r="G12" i="19"/>
  <c r="K11" i="19"/>
  <c r="I11" i="19"/>
  <c r="G11" i="19"/>
  <c r="W53" i="20"/>
  <c r="U44" i="19"/>
  <c r="T54" i="19"/>
  <c r="U54" i="19"/>
  <c r="U43" i="19"/>
  <c r="N54" i="19"/>
  <c r="O54" i="19"/>
  <c r="O44" i="19"/>
  <c r="O44" i="20"/>
  <c r="M44" i="20"/>
  <c r="S44" i="20"/>
  <c r="D54" i="20"/>
  <c r="W54" i="20"/>
  <c r="I44" i="20"/>
  <c r="W44" i="20"/>
  <c r="G44" i="20"/>
  <c r="K44" i="20"/>
  <c r="Q44" i="20"/>
  <c r="U44" i="20"/>
  <c r="T54" i="20"/>
  <c r="L54" i="20"/>
  <c r="F54" i="20"/>
  <c r="F54" i="19"/>
  <c r="G54" i="19"/>
  <c r="M53" i="19"/>
  <c r="Q48" i="19"/>
  <c r="Q44" i="19"/>
  <c r="P54" i="19"/>
  <c r="Q54" i="19"/>
  <c r="G53" i="19"/>
  <c r="I44" i="19"/>
  <c r="H54" i="19"/>
  <c r="I54" i="19"/>
  <c r="G44" i="19"/>
  <c r="M26" i="19"/>
  <c r="U26" i="19"/>
  <c r="M37" i="19"/>
  <c r="W37" i="19"/>
  <c r="O26" i="19"/>
  <c r="O37" i="19"/>
  <c r="W43" i="19"/>
  <c r="K26" i="19"/>
  <c r="Q32" i="19"/>
  <c r="O32" i="19"/>
  <c r="D44" i="19"/>
  <c r="M43" i="19"/>
  <c r="O43" i="19"/>
  <c r="G32" i="19"/>
  <c r="U32" i="19"/>
  <c r="I20" i="19"/>
  <c r="I43" i="19"/>
  <c r="I32" i="19"/>
  <c r="W32" i="19"/>
  <c r="Q20" i="19"/>
  <c r="K20" i="19"/>
  <c r="Q26" i="19"/>
  <c r="Q37" i="19"/>
  <c r="U37" i="19"/>
  <c r="K32" i="19"/>
  <c r="S43" i="19"/>
  <c r="G37" i="19"/>
  <c r="M32" i="19"/>
  <c r="G43" i="19"/>
  <c r="M20" i="19"/>
  <c r="I37" i="19"/>
  <c r="K43" i="19"/>
  <c r="O20" i="19"/>
  <c r="U20" i="19"/>
  <c r="Q10" i="19"/>
  <c r="O10" i="19"/>
  <c r="I26" i="19"/>
  <c r="K14" i="19"/>
  <c r="U10" i="19"/>
  <c r="I14" i="19"/>
  <c r="G20" i="19"/>
  <c r="M14" i="19"/>
  <c r="G10" i="19"/>
  <c r="G26" i="19"/>
  <c r="U14" i="19"/>
  <c r="M10" i="19"/>
  <c r="Q14" i="19"/>
  <c r="W14" i="19"/>
  <c r="I10" i="19"/>
  <c r="O14" i="19"/>
  <c r="G14" i="19"/>
  <c r="I54" i="20"/>
  <c r="O54" i="20"/>
  <c r="Q54" i="20"/>
  <c r="M54" i="20"/>
  <c r="K54" i="20"/>
  <c r="G54" i="20"/>
  <c r="U54" i="20"/>
  <c r="S54" i="20"/>
  <c r="AE19" i="30" l="1"/>
  <c r="Y12" i="30"/>
  <c r="L18" i="30"/>
  <c r="M18" i="30" s="1"/>
  <c r="V12" i="30"/>
  <c r="V19" i="30" s="1"/>
  <c r="W19" i="30" s="1"/>
  <c r="AF19" i="30"/>
  <c r="L12" i="30"/>
  <c r="M12" i="30" s="1"/>
  <c r="J12" i="30"/>
  <c r="K12" i="30" s="1"/>
  <c r="Z12" i="30"/>
  <c r="Z19" i="30" s="1"/>
  <c r="D19" i="30" s="1"/>
  <c r="N19" i="30"/>
  <c r="O19" i="30" s="1"/>
  <c r="AU12" i="30"/>
  <c r="AP12" i="30"/>
  <c r="AT19" i="30"/>
  <c r="AU19" i="30"/>
  <c r="AP19" i="30"/>
  <c r="AX19" i="30"/>
  <c r="W12" i="30" l="1"/>
  <c r="L19" i="30"/>
  <c r="M19" i="30" s="1"/>
  <c r="J19" i="30"/>
  <c r="K19" i="30" s="1"/>
  <c r="D12" i="30"/>
</calcChain>
</file>

<file path=xl/sharedStrings.xml><?xml version="1.0" encoding="utf-8"?>
<sst xmlns="http://schemas.openxmlformats.org/spreadsheetml/2006/main" count="515" uniqueCount="194">
  <si>
    <t>会计学</t>
  </si>
  <si>
    <t>审计学</t>
  </si>
  <si>
    <t>资产评估</t>
  </si>
  <si>
    <t>小  计</t>
  </si>
  <si>
    <t>计算机科学与技术</t>
  </si>
  <si>
    <t>信息管理与信息系统</t>
  </si>
  <si>
    <t>电子信息工程</t>
  </si>
  <si>
    <t>电子商务</t>
  </si>
  <si>
    <t>法学</t>
  </si>
  <si>
    <t>广告学</t>
  </si>
  <si>
    <t>汉语言文学</t>
  </si>
  <si>
    <t>视觉传达设计</t>
  </si>
  <si>
    <t>环境设计</t>
  </si>
  <si>
    <t>动画</t>
  </si>
  <si>
    <t>工艺美术</t>
  </si>
  <si>
    <t>大学英语</t>
  </si>
  <si>
    <t>正高</t>
    <phoneticPr fontId="4" type="noConversion"/>
  </si>
  <si>
    <t>中级</t>
    <phoneticPr fontId="4" type="noConversion"/>
  </si>
  <si>
    <t>副高</t>
    <phoneticPr fontId="2" type="noConversion"/>
  </si>
  <si>
    <t>未评级</t>
    <phoneticPr fontId="2" type="noConversion"/>
  </si>
  <si>
    <t>序号</t>
    <phoneticPr fontId="4" type="noConversion"/>
  </si>
  <si>
    <t>部门</t>
    <phoneticPr fontId="4" type="noConversion"/>
  </si>
  <si>
    <t>专业</t>
    <phoneticPr fontId="4" type="noConversion"/>
  </si>
  <si>
    <t>会计系</t>
    <phoneticPr fontId="4" type="noConversion"/>
  </si>
  <si>
    <t>现有教
师数</t>
    <phoneticPr fontId="4" type="noConversion"/>
  </si>
  <si>
    <t>未评级
占比</t>
    <phoneticPr fontId="4" type="noConversion"/>
  </si>
  <si>
    <t>小计</t>
    <phoneticPr fontId="4" type="noConversion"/>
  </si>
  <si>
    <t>占比</t>
    <phoneticPr fontId="4" type="noConversion"/>
  </si>
  <si>
    <t>占比</t>
    <phoneticPr fontId="4" type="noConversion"/>
  </si>
  <si>
    <t>小计</t>
    <phoneticPr fontId="4" type="noConversion"/>
  </si>
  <si>
    <t>硕士</t>
    <phoneticPr fontId="4" type="noConversion"/>
  </si>
  <si>
    <t>占比</t>
    <phoneticPr fontId="4" type="noConversion"/>
  </si>
  <si>
    <t>学士</t>
    <phoneticPr fontId="4" type="noConversion"/>
  </si>
  <si>
    <t>管理系</t>
    <phoneticPr fontId="4" type="noConversion"/>
  </si>
  <si>
    <t>市场营销</t>
    <phoneticPr fontId="6" type="noConversion"/>
  </si>
  <si>
    <t>工商管理</t>
    <phoneticPr fontId="6" type="noConversion"/>
  </si>
  <si>
    <t>人力资源管理</t>
    <phoneticPr fontId="6" type="noConversion"/>
  </si>
  <si>
    <t>旅游管理</t>
    <phoneticPr fontId="6" type="noConversion"/>
  </si>
  <si>
    <t>会展经济与管理</t>
    <phoneticPr fontId="6" type="noConversion"/>
  </si>
  <si>
    <t>酒店管理</t>
    <phoneticPr fontId="6" type="noConversion"/>
  </si>
  <si>
    <t>艺术系</t>
    <phoneticPr fontId="4" type="noConversion"/>
  </si>
  <si>
    <t>物流管理</t>
    <phoneticPr fontId="6" type="noConversion"/>
  </si>
  <si>
    <t>经济学</t>
    <phoneticPr fontId="6" type="noConversion"/>
  </si>
  <si>
    <t>财务管理</t>
    <phoneticPr fontId="6" type="noConversion"/>
  </si>
  <si>
    <t>国际经济与贸易</t>
    <phoneticPr fontId="6" type="noConversion"/>
  </si>
  <si>
    <t>国际商务</t>
    <phoneticPr fontId="6" type="noConversion"/>
  </si>
  <si>
    <t>经济系</t>
    <phoneticPr fontId="4" type="noConversion"/>
  </si>
  <si>
    <t>金融系</t>
    <phoneticPr fontId="4" type="noConversion"/>
  </si>
  <si>
    <t>金融学</t>
  </si>
  <si>
    <t>保险学</t>
  </si>
  <si>
    <t>投资学</t>
    <phoneticPr fontId="4" type="noConversion"/>
  </si>
  <si>
    <t>互联网金融</t>
    <phoneticPr fontId="4" type="noConversion"/>
  </si>
  <si>
    <t>金融工程</t>
    <phoneticPr fontId="4" type="noConversion"/>
  </si>
  <si>
    <t>3</t>
    <phoneticPr fontId="4" type="noConversion"/>
  </si>
  <si>
    <t>1</t>
    <phoneticPr fontId="4" type="noConversion"/>
  </si>
  <si>
    <t>财信系</t>
    <phoneticPr fontId="4" type="noConversion"/>
  </si>
  <si>
    <t>计算机基础</t>
    <phoneticPr fontId="4" type="noConversion"/>
  </si>
  <si>
    <t>人文系</t>
    <phoneticPr fontId="4" type="noConversion"/>
  </si>
  <si>
    <t>外语专业</t>
  </si>
  <si>
    <t>基础部</t>
    <phoneticPr fontId="4" type="noConversion"/>
  </si>
  <si>
    <t>高等数学</t>
  </si>
  <si>
    <t>体军部</t>
    <phoneticPr fontId="4" type="noConversion"/>
  </si>
  <si>
    <t>数据科学与大数据技术</t>
    <phoneticPr fontId="4" type="noConversion"/>
  </si>
  <si>
    <t>思政部</t>
    <phoneticPr fontId="4" type="noConversion"/>
  </si>
  <si>
    <t>财信系</t>
    <phoneticPr fontId="2" type="noConversion"/>
  </si>
  <si>
    <t>35岁
以下</t>
    <phoneticPr fontId="4" type="noConversion"/>
  </si>
  <si>
    <t>36-
45岁</t>
    <phoneticPr fontId="4" type="noConversion"/>
  </si>
  <si>
    <t xml:space="preserve">                           46-
55岁
</t>
    <phoneticPr fontId="4" type="noConversion"/>
  </si>
  <si>
    <t>56岁
以上</t>
    <phoneticPr fontId="4" type="noConversion"/>
  </si>
  <si>
    <t>高级
占比</t>
    <phoneticPr fontId="2" type="noConversion"/>
  </si>
  <si>
    <t>中级
占比</t>
    <phoneticPr fontId="4" type="noConversion"/>
  </si>
  <si>
    <t>现自有教师队伍职称结构、学位结构、年龄结构统计表</t>
    <phoneticPr fontId="2" type="noConversion"/>
  </si>
  <si>
    <t>职称结构</t>
    <phoneticPr fontId="2" type="noConversion"/>
  </si>
  <si>
    <t>年龄结构</t>
    <phoneticPr fontId="2" type="noConversion"/>
  </si>
  <si>
    <t>学位结构</t>
    <phoneticPr fontId="2" type="noConversion"/>
  </si>
  <si>
    <t>小  计</t>
    <phoneticPr fontId="4" type="noConversion"/>
  </si>
  <si>
    <t>公共课教师</t>
    <phoneticPr fontId="2" type="noConversion"/>
  </si>
  <si>
    <t>专业课合计</t>
    <phoneticPr fontId="2" type="noConversion"/>
  </si>
  <si>
    <t>公共课合计</t>
    <phoneticPr fontId="2" type="noConversion"/>
  </si>
  <si>
    <t>学生处</t>
    <phoneticPr fontId="2" type="noConversion"/>
  </si>
  <si>
    <t>心理课教师</t>
    <phoneticPr fontId="2" type="noConversion"/>
  </si>
  <si>
    <r>
      <t xml:space="preserve">总 </t>
    </r>
    <r>
      <rPr>
        <sz val="11"/>
        <color theme="1"/>
        <rFont val="等线"/>
        <family val="3"/>
        <charset val="134"/>
        <scheme val="minor"/>
      </rPr>
      <t xml:space="preserve"> </t>
    </r>
    <r>
      <rPr>
        <sz val="11"/>
        <color theme="1"/>
        <rFont val="等线"/>
        <family val="3"/>
        <charset val="134"/>
        <scheme val="minor"/>
      </rPr>
      <t>计</t>
    </r>
    <phoneticPr fontId="2" type="noConversion"/>
  </si>
  <si>
    <t>商务英语</t>
    <phoneticPr fontId="2" type="noConversion"/>
  </si>
  <si>
    <t>专任教师数</t>
    <phoneticPr fontId="4" type="noConversion"/>
  </si>
  <si>
    <t>计划自有教师数</t>
    <phoneticPr fontId="4" type="noConversion"/>
  </si>
  <si>
    <t>专任教师结构</t>
    <phoneticPr fontId="2" type="noConversion"/>
  </si>
  <si>
    <t>人数</t>
    <phoneticPr fontId="2" type="noConversion"/>
  </si>
  <si>
    <t>主讲教师</t>
    <phoneticPr fontId="2" type="noConversion"/>
  </si>
  <si>
    <t>外聘教师结构</t>
    <phoneticPr fontId="2" type="noConversion"/>
  </si>
  <si>
    <t>人数</t>
    <phoneticPr fontId="2" type="noConversion"/>
  </si>
  <si>
    <t>自有教师结构</t>
    <phoneticPr fontId="2" type="noConversion"/>
  </si>
  <si>
    <t>人数</t>
    <phoneticPr fontId="2" type="noConversion"/>
  </si>
  <si>
    <t>占比</t>
    <phoneticPr fontId="2" type="noConversion"/>
  </si>
  <si>
    <t>总  计</t>
    <phoneticPr fontId="2" type="noConversion"/>
  </si>
  <si>
    <t>现自有教师队伍职称结构、学位结构、年龄结构统计表（自有教师占比，2021.03.15）</t>
    <phoneticPr fontId="2" type="noConversion"/>
  </si>
  <si>
    <t>现自有教师队伍职称结构、学位结构、年龄结构统计表（2021.03.15）</t>
    <phoneticPr fontId="2" type="noConversion"/>
  </si>
  <si>
    <t>现自有教师队伍职称结构、学位结构、年龄结构统计表（2021.03.15）</t>
    <phoneticPr fontId="2" type="noConversion"/>
  </si>
  <si>
    <t>博士</t>
    <phoneticPr fontId="2" type="noConversion"/>
  </si>
  <si>
    <t>中级</t>
    <phoneticPr fontId="2" type="noConversion"/>
  </si>
  <si>
    <t>序号</t>
    <phoneticPr fontId="2" type="noConversion"/>
  </si>
  <si>
    <t>硕士</t>
    <phoneticPr fontId="2" type="noConversion"/>
  </si>
  <si>
    <t>管理学院</t>
    <phoneticPr fontId="2" type="noConversion"/>
  </si>
  <si>
    <t>部门</t>
    <phoneticPr fontId="2" type="noConversion"/>
  </si>
  <si>
    <t>专任教师结构</t>
    <phoneticPr fontId="2" type="noConversion"/>
  </si>
  <si>
    <t>聘用人数</t>
    <phoneticPr fontId="2" type="noConversion"/>
  </si>
  <si>
    <t>外聘教师结构</t>
    <phoneticPr fontId="2" type="noConversion"/>
  </si>
  <si>
    <t>其他情况</t>
    <phoneticPr fontId="2" type="noConversion"/>
  </si>
  <si>
    <t>备注</t>
    <phoneticPr fontId="2" type="noConversion"/>
  </si>
  <si>
    <t>总人数</t>
    <phoneticPr fontId="2" type="noConversion"/>
  </si>
  <si>
    <t>职称结构</t>
    <phoneticPr fontId="2" type="noConversion"/>
  </si>
  <si>
    <t>年龄结构</t>
    <phoneticPr fontId="2" type="noConversion"/>
  </si>
  <si>
    <t>学位结构</t>
    <phoneticPr fontId="2" type="noConversion"/>
  </si>
  <si>
    <t>人数</t>
    <phoneticPr fontId="2" type="noConversion"/>
  </si>
  <si>
    <t>职称结构</t>
    <phoneticPr fontId="2" type="noConversion"/>
  </si>
  <si>
    <t>年龄结构</t>
    <phoneticPr fontId="2" type="noConversion"/>
  </si>
  <si>
    <t>学位结构</t>
    <phoneticPr fontId="2" type="noConversion"/>
  </si>
  <si>
    <t>主讲教师</t>
    <phoneticPr fontId="2" type="noConversion"/>
  </si>
  <si>
    <t>非高校系列职称人数</t>
    <phoneticPr fontId="2" type="noConversion"/>
  </si>
  <si>
    <t>职称结构</t>
    <phoneticPr fontId="2" type="noConversion"/>
  </si>
  <si>
    <t>非高校五大系列专业技术职务人数</t>
    <phoneticPr fontId="2" type="noConversion"/>
  </si>
  <si>
    <t>聘请非公办高校人员情况</t>
    <phoneticPr fontId="2" type="noConversion"/>
  </si>
  <si>
    <t>应有
人数</t>
    <phoneticPr fontId="2" type="noConversion"/>
  </si>
  <si>
    <t>实有
人数</t>
    <phoneticPr fontId="2" type="noConversion"/>
  </si>
  <si>
    <t>正高</t>
    <phoneticPr fontId="2" type="noConversion"/>
  </si>
  <si>
    <t>正高</t>
    <phoneticPr fontId="2" type="noConversion"/>
  </si>
  <si>
    <t>副高</t>
    <phoneticPr fontId="2" type="noConversion"/>
  </si>
  <si>
    <t>中级
占比</t>
    <phoneticPr fontId="2" type="noConversion"/>
  </si>
  <si>
    <t>初级及以下</t>
    <phoneticPr fontId="2" type="noConversion"/>
  </si>
  <si>
    <t>未评级
占比</t>
    <phoneticPr fontId="2" type="noConversion"/>
  </si>
  <si>
    <t>35岁
以下</t>
    <phoneticPr fontId="2" type="noConversion"/>
  </si>
  <si>
    <t>36-
45岁</t>
    <phoneticPr fontId="2" type="noConversion"/>
  </si>
  <si>
    <t xml:space="preserve">                           46-
55岁
</t>
    <phoneticPr fontId="2" type="noConversion"/>
  </si>
  <si>
    <t>占比</t>
    <phoneticPr fontId="2" type="noConversion"/>
  </si>
  <si>
    <t>56岁
以上</t>
    <phoneticPr fontId="2" type="noConversion"/>
  </si>
  <si>
    <t>博士</t>
    <phoneticPr fontId="2" type="noConversion"/>
  </si>
  <si>
    <t>占比</t>
    <phoneticPr fontId="2" type="noConversion"/>
  </si>
  <si>
    <t>硕士</t>
    <phoneticPr fontId="2" type="noConversion"/>
  </si>
  <si>
    <t>占比</t>
    <phoneticPr fontId="2" type="noConversion"/>
  </si>
  <si>
    <t>占比</t>
    <phoneticPr fontId="2" type="noConversion"/>
  </si>
  <si>
    <t>正高</t>
    <phoneticPr fontId="2" type="noConversion"/>
  </si>
  <si>
    <t>中级</t>
    <phoneticPr fontId="2" type="noConversion"/>
  </si>
  <si>
    <t>初级及以下</t>
    <phoneticPr fontId="2" type="noConversion"/>
  </si>
  <si>
    <t>35岁
以下</t>
    <phoneticPr fontId="2" type="noConversion"/>
  </si>
  <si>
    <t>36-
45岁</t>
    <phoneticPr fontId="2" type="noConversion"/>
  </si>
  <si>
    <t>56岁
以上</t>
    <phoneticPr fontId="2" type="noConversion"/>
  </si>
  <si>
    <t>中级</t>
    <phoneticPr fontId="2" type="noConversion"/>
  </si>
  <si>
    <t>初级及以下</t>
    <phoneticPr fontId="2" type="noConversion"/>
  </si>
  <si>
    <t>博士</t>
    <phoneticPr fontId="2" type="noConversion"/>
  </si>
  <si>
    <t>硕士</t>
    <phoneticPr fontId="2" type="noConversion"/>
  </si>
  <si>
    <t>比例</t>
    <phoneticPr fontId="2" type="noConversion"/>
  </si>
  <si>
    <t>人数</t>
    <phoneticPr fontId="2" type="noConversion"/>
  </si>
  <si>
    <t>占比</t>
    <phoneticPr fontId="2" type="noConversion"/>
  </si>
  <si>
    <t>56岁
以上</t>
    <phoneticPr fontId="2" type="noConversion"/>
  </si>
  <si>
    <t>民办
高校</t>
    <phoneticPr fontId="2" type="noConversion"/>
  </si>
  <si>
    <t>高职
高专</t>
    <phoneticPr fontId="2" type="noConversion"/>
  </si>
  <si>
    <t>企业、行业</t>
    <phoneticPr fontId="2" type="noConversion"/>
  </si>
  <si>
    <t>无单位</t>
  </si>
  <si>
    <t>经济学院</t>
    <phoneticPr fontId="2" type="noConversion"/>
  </si>
  <si>
    <t>张爱荣计入外聘教师</t>
    <phoneticPr fontId="2" type="noConversion"/>
  </si>
  <si>
    <t>金融学院</t>
    <phoneticPr fontId="2" type="noConversion"/>
  </si>
  <si>
    <t>张金城、李良增、王丽计入外聘教师</t>
    <phoneticPr fontId="2" type="noConversion"/>
  </si>
  <si>
    <t>会计学院</t>
    <phoneticPr fontId="2" type="noConversion"/>
  </si>
  <si>
    <t>孙振娟计入外聘教师</t>
    <phoneticPr fontId="2" type="noConversion"/>
  </si>
  <si>
    <t>栾港、陈启杰计入外聘教师</t>
    <phoneticPr fontId="2" type="noConversion"/>
  </si>
  <si>
    <t>财信学院</t>
    <phoneticPr fontId="2" type="noConversion"/>
  </si>
  <si>
    <t>张爱军计入外聘教师</t>
    <phoneticPr fontId="2" type="noConversion"/>
  </si>
  <si>
    <t>艺术学院</t>
    <phoneticPr fontId="2" type="noConversion"/>
  </si>
  <si>
    <t>王国滨（一级美术师）、曲士龙（一级美术师、副教授）课时费按正高兑现，统计数据时曲士龙按副教授统计</t>
    <phoneticPr fontId="2" type="noConversion"/>
  </si>
  <si>
    <t>人文学院</t>
    <phoneticPr fontId="2" type="noConversion"/>
  </si>
  <si>
    <t>王瑶：39岁、成人本科、学士、无职称、无高校教师资格。</t>
    <phoneticPr fontId="2" type="noConversion"/>
  </si>
  <si>
    <t>公共课教师</t>
    <phoneticPr fontId="2" type="noConversion"/>
  </si>
  <si>
    <t>通识教育</t>
    <phoneticPr fontId="2" type="noConversion"/>
  </si>
  <si>
    <t>任志鹏计入外聘教师</t>
    <phoneticPr fontId="2" type="noConversion"/>
  </si>
  <si>
    <t>马院</t>
    <phoneticPr fontId="2" type="noConversion"/>
  </si>
  <si>
    <t>体军部</t>
    <phoneticPr fontId="2" type="noConversion"/>
  </si>
  <si>
    <t>公共课合计</t>
    <phoneticPr fontId="2" type="noConversion"/>
  </si>
  <si>
    <t>总  计</t>
    <phoneticPr fontId="2" type="noConversion"/>
  </si>
  <si>
    <t>合   计</t>
    <phoneticPr fontId="2" type="noConversion"/>
  </si>
  <si>
    <t>外聘教师队伍结构情况统计表</t>
    <phoneticPr fontId="2" type="noConversion"/>
  </si>
  <si>
    <t>序号</t>
    <phoneticPr fontId="2" type="noConversion"/>
  </si>
  <si>
    <t>备注</t>
    <phoneticPr fontId="2" type="noConversion"/>
  </si>
  <si>
    <t>金融学院</t>
    <phoneticPr fontId="2" type="noConversion"/>
  </si>
  <si>
    <t>会计学院</t>
    <phoneticPr fontId="2" type="noConversion"/>
  </si>
  <si>
    <t>管理学院</t>
    <phoneticPr fontId="2" type="noConversion"/>
  </si>
  <si>
    <t>艺术学院</t>
    <phoneticPr fontId="2" type="noConversion"/>
  </si>
  <si>
    <t>人文学院</t>
    <phoneticPr fontId="2" type="noConversion"/>
  </si>
  <si>
    <t>通识学院</t>
    <phoneticPr fontId="2" type="noConversion"/>
  </si>
  <si>
    <t>马克思主义学院</t>
    <phoneticPr fontId="2" type="noConversion"/>
  </si>
  <si>
    <t>黑龙江财经学院第三届教师教学创新大赛名额分配表</t>
    <phoneticPr fontId="2" type="noConversion"/>
  </si>
  <si>
    <t>校赛名额</t>
    <phoneticPr fontId="2" type="noConversion"/>
  </si>
  <si>
    <t>正高级职称主讲教师不少于总人数的1/3（四舍五入取整）</t>
    <phoneticPr fontId="2" type="noConversion"/>
  </si>
  <si>
    <t>教学单位</t>
    <phoneticPr fontId="2" type="noConversion"/>
  </si>
  <si>
    <t>财经信息工程学院</t>
    <phoneticPr fontId="2" type="noConversion"/>
  </si>
  <si>
    <t>体育军事教学部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</si>
</sst>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0_ "/>
    <numFmt numFmtId="178" formatCode="0_);[Red]\(0\)"/>
  </numFmts>
  <fonts count="14" x14ac:knownFonts="1">
    <font>
      <sz val="11"/>
      <color theme="1"/>
      <name val="等线"/>
      <charset val="134"/>
      <scheme val="minor"/>
    </font>
    <font>
      <sz val="10"/>
      <name val="Arial"/>
      <family val="2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9"/>
      <name val="宋体"/>
      <family val="3"/>
      <charset val="134"/>
    </font>
    <font>
      <sz val="16"/>
      <color theme="1"/>
      <name val="黑体"/>
      <family val="3"/>
      <charset val="134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等线"/>
      <family val="3"/>
      <charset val="134"/>
      <scheme val="minor"/>
    </font>
    <font>
      <sz val="12"/>
      <color theme="1"/>
      <name val="等线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DCE5F1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indexed="64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thin">
        <color auto="1"/>
      </right>
      <top/>
      <bottom/>
      <diagonal/>
    </border>
  </borders>
  <cellStyleXfs count="14">
    <xf numFmtId="0" fontId="0" fillId="0" borderId="0"/>
    <xf numFmtId="0" fontId="1" fillId="0" borderId="0" applyNumberFormat="0" applyFont="0" applyFill="0" applyBorder="0" applyAlignment="0" applyProtection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3" fillId="0" borderId="0"/>
    <xf numFmtId="0" fontId="10" fillId="0" borderId="0"/>
  </cellStyleXfs>
  <cellXfs count="303">
    <xf numFmtId="0" fontId="0" fillId="0" borderId="0" xfId="0"/>
    <xf numFmtId="0" fontId="0" fillId="0" borderId="0" xfId="0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10" fontId="5" fillId="2" borderId="9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10" fontId="5" fillId="2" borderId="9" xfId="0" applyNumberFormat="1" applyFont="1" applyFill="1" applyBorder="1" applyAlignment="1">
      <alignment horizontal="center" vertical="center"/>
    </xf>
    <xf numFmtId="10" fontId="5" fillId="2" borderId="16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/>
    </xf>
    <xf numFmtId="10" fontId="5" fillId="0" borderId="9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/>
    </xf>
    <xf numFmtId="10" fontId="5" fillId="0" borderId="16" xfId="0" applyNumberFormat="1" applyFont="1" applyFill="1" applyBorder="1" applyAlignment="1">
      <alignment horizontal="center" vertical="center"/>
    </xf>
    <xf numFmtId="177" fontId="5" fillId="0" borderId="9" xfId="0" applyNumberFormat="1" applyFont="1" applyFill="1" applyBorder="1" applyAlignment="1">
      <alignment horizontal="center" vertical="center"/>
    </xf>
    <xf numFmtId="177" fontId="5" fillId="2" borderId="9" xfId="0" applyNumberFormat="1" applyFont="1" applyFill="1" applyBorder="1" applyAlignment="1">
      <alignment horizontal="center" vertical="center"/>
    </xf>
    <xf numFmtId="49" fontId="5" fillId="0" borderId="11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77" fontId="5" fillId="2" borderId="5" xfId="0" applyNumberFormat="1" applyFont="1" applyFill="1" applyBorder="1" applyAlignment="1">
      <alignment horizontal="center" vertical="center" wrapText="1"/>
    </xf>
    <xf numFmtId="10" fontId="5" fillId="2" borderId="5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10" fontId="5" fillId="2" borderId="5" xfId="0" applyNumberFormat="1" applyFont="1" applyFill="1" applyBorder="1" applyAlignment="1">
      <alignment horizontal="center" vertical="center"/>
    </xf>
    <xf numFmtId="10" fontId="5" fillId="2" borderId="15" xfId="0" applyNumberFormat="1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10" fontId="5" fillId="0" borderId="11" xfId="0" applyNumberFormat="1" applyFont="1" applyFill="1" applyBorder="1" applyAlignment="1">
      <alignment horizontal="center" vertical="center"/>
    </xf>
    <xf numFmtId="10" fontId="5" fillId="0" borderId="17" xfId="0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10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0" fontId="5" fillId="0" borderId="14" xfId="0" applyNumberFormat="1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13" xfId="0" applyNumberFormat="1" applyFont="1" applyFill="1" applyBorder="1" applyAlignment="1">
      <alignment horizontal="center" vertical="center"/>
    </xf>
    <xf numFmtId="10" fontId="5" fillId="0" borderId="13" xfId="0" applyNumberFormat="1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177" fontId="5" fillId="0" borderId="13" xfId="0" applyNumberFormat="1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2" xfId="0" applyNumberFormat="1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 wrapText="1"/>
    </xf>
    <xf numFmtId="10" fontId="5" fillId="2" borderId="15" xfId="0" applyNumberFormat="1" applyFont="1" applyFill="1" applyBorder="1" applyAlignment="1">
      <alignment horizontal="center" vertical="center" wrapText="1"/>
    </xf>
    <xf numFmtId="10" fontId="5" fillId="2" borderId="16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177" fontId="5" fillId="2" borderId="38" xfId="0" applyNumberFormat="1" applyFont="1" applyFill="1" applyBorder="1" applyAlignment="1">
      <alignment horizontal="center" vertical="center" wrapText="1"/>
    </xf>
    <xf numFmtId="0" fontId="5" fillId="0" borderId="30" xfId="0" applyNumberFormat="1" applyFont="1" applyFill="1" applyBorder="1" applyAlignment="1">
      <alignment horizontal="center" vertical="center"/>
    </xf>
    <xf numFmtId="0" fontId="5" fillId="0" borderId="29" xfId="0" applyNumberFormat="1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 wrapText="1"/>
    </xf>
    <xf numFmtId="178" fontId="5" fillId="0" borderId="29" xfId="0" applyNumberFormat="1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10" fontId="5" fillId="0" borderId="4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35" xfId="0" applyNumberFormat="1" applyFont="1" applyFill="1" applyBorder="1" applyAlignment="1">
      <alignment horizontal="center" vertical="center"/>
    </xf>
    <xf numFmtId="178" fontId="5" fillId="0" borderId="30" xfId="0" applyNumberFormat="1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 wrapText="1"/>
    </xf>
    <xf numFmtId="49" fontId="5" fillId="0" borderId="30" xfId="0" applyNumberFormat="1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10" fontId="5" fillId="3" borderId="32" xfId="0" applyNumberFormat="1" applyFont="1" applyFill="1" applyBorder="1" applyAlignment="1">
      <alignment horizontal="center" vertical="center" wrapText="1"/>
    </xf>
    <xf numFmtId="10" fontId="5" fillId="3" borderId="33" xfId="0" applyNumberFormat="1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0" fillId="4" borderId="34" xfId="0" applyFill="1" applyBorder="1" applyAlignment="1">
      <alignment horizontal="center" vertical="center"/>
    </xf>
    <xf numFmtId="177" fontId="0" fillId="4" borderId="32" xfId="0" applyNumberFormat="1" applyFill="1" applyBorder="1" applyAlignment="1">
      <alignment horizontal="center" vertical="center"/>
    </xf>
    <xf numFmtId="10" fontId="0" fillId="4" borderId="32" xfId="0" applyNumberFormat="1" applyFill="1" applyBorder="1" applyAlignment="1">
      <alignment horizontal="center" vertical="center"/>
    </xf>
    <xf numFmtId="0" fontId="0" fillId="4" borderId="32" xfId="0" applyFill="1" applyBorder="1" applyAlignment="1">
      <alignment horizontal="center" vertical="center"/>
    </xf>
    <xf numFmtId="10" fontId="0" fillId="4" borderId="33" xfId="0" applyNumberFormat="1" applyFill="1" applyBorder="1" applyAlignment="1">
      <alignment horizontal="center" vertical="center"/>
    </xf>
    <xf numFmtId="0" fontId="0" fillId="3" borderId="34" xfId="0" applyFill="1" applyBorder="1" applyAlignment="1">
      <alignment horizontal="center" vertical="center"/>
    </xf>
    <xf numFmtId="177" fontId="0" fillId="3" borderId="32" xfId="0" applyNumberFormat="1" applyFill="1" applyBorder="1" applyAlignment="1">
      <alignment horizontal="center" vertical="center"/>
    </xf>
    <xf numFmtId="10" fontId="0" fillId="3" borderId="32" xfId="0" applyNumberFormat="1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10" fontId="0" fillId="3" borderId="33" xfId="0" applyNumberFormat="1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10" fontId="8" fillId="0" borderId="9" xfId="0" applyNumberFormat="1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49" fontId="8" fillId="0" borderId="9" xfId="0" applyNumberFormat="1" applyFont="1" applyFill="1" applyBorder="1" applyAlignment="1">
      <alignment horizontal="center" vertical="center"/>
    </xf>
    <xf numFmtId="176" fontId="8" fillId="0" borderId="16" xfId="0" applyNumberFormat="1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10" fontId="8" fillId="0" borderId="9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10" fontId="8" fillId="0" borderId="16" xfId="0" applyNumberFormat="1" applyFont="1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78" fontId="5" fillId="2" borderId="4" xfId="0" applyNumberFormat="1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/>
    </xf>
    <xf numFmtId="176" fontId="8" fillId="0" borderId="9" xfId="0" applyNumberFormat="1" applyFont="1" applyFill="1" applyBorder="1" applyAlignment="1">
      <alignment horizontal="center" vertical="center"/>
    </xf>
    <xf numFmtId="178" fontId="8" fillId="0" borderId="9" xfId="0" applyNumberFormat="1" applyFont="1" applyFill="1" applyBorder="1" applyAlignment="1">
      <alignment horizontal="center" vertical="center" wrapText="1"/>
    </xf>
    <xf numFmtId="178" fontId="0" fillId="0" borderId="0" xfId="0" applyNumberFormat="1" applyAlignment="1">
      <alignment horizontal="center" vertical="center"/>
    </xf>
    <xf numFmtId="178" fontId="8" fillId="0" borderId="9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178" fontId="8" fillId="3" borderId="9" xfId="0" applyNumberFormat="1" applyFont="1" applyFill="1" applyBorder="1" applyAlignment="1">
      <alignment horizontal="center" vertical="center"/>
    </xf>
    <xf numFmtId="178" fontId="8" fillId="3" borderId="16" xfId="0" applyNumberFormat="1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178" fontId="8" fillId="6" borderId="5" xfId="0" applyNumberFormat="1" applyFont="1" applyFill="1" applyBorder="1" applyAlignment="1">
      <alignment horizontal="center" vertical="center"/>
    </xf>
    <xf numFmtId="178" fontId="8" fillId="6" borderId="15" xfId="0" applyNumberFormat="1" applyFont="1" applyFill="1" applyBorder="1" applyAlignment="1">
      <alignment horizontal="center" vertical="center"/>
    </xf>
    <xf numFmtId="0" fontId="8" fillId="0" borderId="9" xfId="0" applyNumberFormat="1" applyFont="1" applyFill="1" applyBorder="1" applyAlignment="1">
      <alignment horizontal="center" vertical="center"/>
    </xf>
    <xf numFmtId="178" fontId="8" fillId="0" borderId="16" xfId="0" applyNumberFormat="1" applyFont="1" applyFill="1" applyBorder="1" applyAlignment="1">
      <alignment horizontal="center" vertical="center"/>
    </xf>
    <xf numFmtId="0" fontId="8" fillId="5" borderId="8" xfId="0" applyFont="1" applyFill="1" applyBorder="1" applyAlignment="1">
      <alignment vertical="center" wrapText="1"/>
    </xf>
    <xf numFmtId="0" fontId="8" fillId="5" borderId="9" xfId="0" applyFont="1" applyFill="1" applyBorder="1" applyAlignment="1">
      <alignment vertical="center" wrapText="1"/>
    </xf>
    <xf numFmtId="0" fontId="8" fillId="5" borderId="9" xfId="0" applyFont="1" applyFill="1" applyBorder="1" applyAlignment="1">
      <alignment horizontal="center" vertical="center" wrapText="1"/>
    </xf>
    <xf numFmtId="178" fontId="8" fillId="5" borderId="9" xfId="0" applyNumberFormat="1" applyFont="1" applyFill="1" applyBorder="1" applyAlignment="1">
      <alignment horizontal="center" vertical="center" wrapText="1"/>
    </xf>
    <xf numFmtId="10" fontId="8" fillId="5" borderId="9" xfId="0" applyNumberFormat="1" applyFont="1" applyFill="1" applyBorder="1" applyAlignment="1">
      <alignment horizontal="center" vertical="center"/>
    </xf>
    <xf numFmtId="178" fontId="8" fillId="5" borderId="16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vertical="center"/>
    </xf>
    <xf numFmtId="0" fontId="8" fillId="5" borderId="9" xfId="0" applyFont="1" applyFill="1" applyBorder="1" applyAlignment="1">
      <alignment vertical="center"/>
    </xf>
    <xf numFmtId="0" fontId="8" fillId="3" borderId="9" xfId="0" applyFont="1" applyFill="1" applyBorder="1" applyAlignment="1">
      <alignment horizontal="center" vertical="center" wrapText="1"/>
    </xf>
    <xf numFmtId="178" fontId="8" fillId="3" borderId="9" xfId="0" applyNumberFormat="1" applyFont="1" applyFill="1" applyBorder="1" applyAlignment="1">
      <alignment horizontal="center" vertical="center" wrapText="1"/>
    </xf>
    <xf numFmtId="10" fontId="8" fillId="3" borderId="9" xfId="0" applyNumberFormat="1" applyFont="1" applyFill="1" applyBorder="1" applyAlignment="1">
      <alignment horizontal="center" vertical="center"/>
    </xf>
    <xf numFmtId="178" fontId="8" fillId="3" borderId="16" xfId="0" applyNumberFormat="1" applyFont="1" applyFill="1" applyBorder="1" applyAlignment="1">
      <alignment horizontal="center" vertical="center" wrapText="1"/>
    </xf>
    <xf numFmtId="10" fontId="8" fillId="6" borderId="5" xfId="0" applyNumberFormat="1" applyFont="1" applyFill="1" applyBorder="1" applyAlignment="1">
      <alignment horizontal="center" vertical="center"/>
    </xf>
    <xf numFmtId="178" fontId="8" fillId="0" borderId="29" xfId="0" applyNumberFormat="1" applyFont="1" applyFill="1" applyBorder="1" applyAlignment="1">
      <alignment horizontal="center" vertical="center"/>
    </xf>
    <xf numFmtId="178" fontId="8" fillId="5" borderId="29" xfId="0" applyNumberFormat="1" applyFont="1" applyFill="1" applyBorder="1" applyAlignment="1">
      <alignment horizontal="center" vertical="center" wrapText="1"/>
    </xf>
    <xf numFmtId="178" fontId="8" fillId="3" borderId="29" xfId="0" applyNumberFormat="1" applyFont="1" applyFill="1" applyBorder="1" applyAlignment="1">
      <alignment horizontal="center" vertical="center" wrapText="1"/>
    </xf>
    <xf numFmtId="10" fontId="8" fillId="5" borderId="16" xfId="0" applyNumberFormat="1" applyFont="1" applyFill="1" applyBorder="1" applyAlignment="1">
      <alignment horizontal="center" vertical="center"/>
    </xf>
    <xf numFmtId="10" fontId="8" fillId="3" borderId="16" xfId="0" applyNumberFormat="1" applyFont="1" applyFill="1" applyBorder="1" applyAlignment="1">
      <alignment horizontal="center" vertical="center"/>
    </xf>
    <xf numFmtId="178" fontId="8" fillId="3" borderId="29" xfId="0" applyNumberFormat="1" applyFont="1" applyFill="1" applyBorder="1" applyAlignment="1">
      <alignment horizontal="center" vertical="center"/>
    </xf>
    <xf numFmtId="178" fontId="8" fillId="6" borderId="38" xfId="0" applyNumberFormat="1" applyFont="1" applyFill="1" applyBorder="1" applyAlignment="1">
      <alignment horizontal="center" vertical="center"/>
    </xf>
    <xf numFmtId="10" fontId="8" fillId="6" borderId="15" xfId="0" applyNumberFormat="1" applyFont="1" applyFill="1" applyBorder="1" applyAlignment="1">
      <alignment horizontal="center" vertical="center"/>
    </xf>
    <xf numFmtId="178" fontId="8" fillId="0" borderId="8" xfId="0" applyNumberFormat="1" applyFont="1" applyFill="1" applyBorder="1" applyAlignment="1">
      <alignment horizontal="center" vertical="center"/>
    </xf>
    <xf numFmtId="178" fontId="8" fillId="5" borderId="8" xfId="0" applyNumberFormat="1" applyFont="1" applyFill="1" applyBorder="1" applyAlignment="1">
      <alignment horizontal="center" vertical="center" wrapText="1"/>
    </xf>
    <xf numFmtId="178" fontId="8" fillId="3" borderId="8" xfId="0" applyNumberFormat="1" applyFont="1" applyFill="1" applyBorder="1" applyAlignment="1">
      <alignment horizontal="center" vertical="center" wrapText="1"/>
    </xf>
    <xf numFmtId="178" fontId="8" fillId="3" borderId="8" xfId="0" applyNumberFormat="1" applyFont="1" applyFill="1" applyBorder="1" applyAlignment="1">
      <alignment horizontal="center" vertical="center"/>
    </xf>
    <xf numFmtId="178" fontId="8" fillId="6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8" fontId="8" fillId="0" borderId="9" xfId="0" applyNumberFormat="1" applyFont="1" applyFill="1" applyBorder="1" applyAlignment="1">
      <alignment horizontal="center" vertical="center" wrapText="1"/>
    </xf>
    <xf numFmtId="178" fontId="8" fillId="0" borderId="9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vertical="center"/>
    </xf>
    <xf numFmtId="178" fontId="8" fillId="0" borderId="8" xfId="0" applyNumberFormat="1" applyFont="1" applyFill="1" applyBorder="1" applyAlignment="1">
      <alignment horizontal="center" vertical="center" wrapText="1"/>
    </xf>
    <xf numFmtId="178" fontId="8" fillId="0" borderId="16" xfId="0" applyNumberFormat="1" applyFont="1" applyFill="1" applyBorder="1" applyAlignment="1">
      <alignment horizontal="center" vertical="center" wrapText="1"/>
    </xf>
    <xf numFmtId="178" fontId="8" fillId="0" borderId="29" xfId="0" applyNumberFormat="1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left" vertical="center" wrapText="1"/>
    </xf>
    <xf numFmtId="0" fontId="9" fillId="0" borderId="45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vertical="center" wrapText="1"/>
    </xf>
    <xf numFmtId="178" fontId="8" fillId="3" borderId="5" xfId="0" applyNumberFormat="1" applyFont="1" applyFill="1" applyBorder="1" applyAlignment="1">
      <alignment horizontal="center" vertical="center" wrapText="1"/>
    </xf>
    <xf numFmtId="10" fontId="8" fillId="3" borderId="5" xfId="0" applyNumberFormat="1" applyFont="1" applyFill="1" applyBorder="1" applyAlignment="1">
      <alignment horizontal="center" vertical="center"/>
    </xf>
    <xf numFmtId="10" fontId="8" fillId="3" borderId="15" xfId="0" applyNumberFormat="1" applyFont="1" applyFill="1" applyBorder="1" applyAlignment="1">
      <alignment horizontal="center" vertical="center"/>
    </xf>
    <xf numFmtId="178" fontId="8" fillId="3" borderId="4" xfId="0" applyNumberFormat="1" applyFont="1" applyFill="1" applyBorder="1" applyAlignment="1">
      <alignment horizontal="center" vertical="center" wrapText="1"/>
    </xf>
    <xf numFmtId="178" fontId="8" fillId="3" borderId="15" xfId="0" applyNumberFormat="1" applyFont="1" applyFill="1" applyBorder="1" applyAlignment="1">
      <alignment horizontal="center" vertical="center" wrapText="1"/>
    </xf>
    <xf numFmtId="178" fontId="8" fillId="3" borderId="38" xfId="0" applyNumberFormat="1" applyFont="1" applyFill="1" applyBorder="1" applyAlignment="1">
      <alignment horizontal="center" vertical="center" wrapText="1"/>
    </xf>
    <xf numFmtId="10" fontId="8" fillId="3" borderId="9" xfId="0" applyNumberFormat="1" applyFont="1" applyFill="1" applyBorder="1" applyAlignment="1">
      <alignment horizontal="center" vertical="center" wrapText="1"/>
    </xf>
    <xf numFmtId="10" fontId="8" fillId="3" borderId="5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/>
    </xf>
    <xf numFmtId="178" fontId="8" fillId="0" borderId="2" xfId="0" applyNumberFormat="1" applyFont="1" applyFill="1" applyBorder="1" applyAlignment="1">
      <alignment horizontal="center" vertical="center" wrapText="1"/>
    </xf>
    <xf numFmtId="10" fontId="8" fillId="0" borderId="2" xfId="0" applyNumberFormat="1" applyFont="1" applyFill="1" applyBorder="1" applyAlignment="1">
      <alignment horizontal="center" vertical="center"/>
    </xf>
    <xf numFmtId="10" fontId="8" fillId="0" borderId="14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 wrapText="1"/>
    </xf>
    <xf numFmtId="178" fontId="8" fillId="0" borderId="14" xfId="0" applyNumberFormat="1" applyFont="1" applyFill="1" applyBorder="1" applyAlignment="1">
      <alignment horizontal="center" vertical="center" wrapText="1"/>
    </xf>
    <xf numFmtId="178" fontId="8" fillId="0" borderId="27" xfId="0" applyNumberFormat="1" applyFont="1" applyFill="1" applyBorder="1" applyAlignment="1">
      <alignment horizontal="center" vertical="center" wrapText="1"/>
    </xf>
    <xf numFmtId="10" fontId="8" fillId="0" borderId="2" xfId="0" applyNumberFormat="1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left" vertical="center" wrapText="1"/>
    </xf>
    <xf numFmtId="178" fontId="8" fillId="0" borderId="11" xfId="0" applyNumberFormat="1" applyFon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178" fontId="8" fillId="6" borderId="5" xfId="0" applyNumberFormat="1" applyFont="1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178" fontId="0" fillId="0" borderId="0" xfId="0" applyNumberFormat="1" applyFill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39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178" fontId="7" fillId="0" borderId="24" xfId="0" applyNumberFormat="1" applyFont="1" applyBorder="1" applyAlignment="1">
      <alignment horizontal="center" vertical="center"/>
    </xf>
    <xf numFmtId="178" fontId="8" fillId="0" borderId="9" xfId="0" applyNumberFormat="1" applyFont="1" applyFill="1" applyBorder="1" applyAlignment="1">
      <alignment horizontal="center" vertical="center" wrapText="1"/>
    </xf>
    <xf numFmtId="178" fontId="8" fillId="0" borderId="9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178" fontId="8" fillId="0" borderId="16" xfId="0" applyNumberFormat="1" applyFont="1" applyFill="1" applyBorder="1" applyAlignment="1">
      <alignment horizontal="center" vertical="center"/>
    </xf>
    <xf numFmtId="178" fontId="8" fillId="0" borderId="29" xfId="0" applyNumberFormat="1" applyFont="1" applyFill="1" applyBorder="1" applyAlignment="1">
      <alignment horizontal="center" vertical="center"/>
    </xf>
    <xf numFmtId="178" fontId="8" fillId="0" borderId="8" xfId="0" applyNumberFormat="1" applyFont="1" applyFill="1" applyBorder="1" applyAlignment="1">
      <alignment horizontal="center" vertical="center"/>
    </xf>
    <xf numFmtId="178" fontId="8" fillId="0" borderId="1" xfId="0" applyNumberFormat="1" applyFont="1" applyBorder="1" applyAlignment="1">
      <alignment horizontal="center" vertical="center"/>
    </xf>
    <xf numFmtId="178" fontId="8" fillId="0" borderId="2" xfId="0" applyNumberFormat="1" applyFont="1" applyBorder="1" applyAlignment="1">
      <alignment horizontal="center" vertical="center"/>
    </xf>
    <xf numFmtId="178" fontId="8" fillId="0" borderId="14" xfId="0" applyNumberFormat="1" applyFont="1" applyBorder="1" applyAlignment="1">
      <alignment horizontal="center" vertical="center"/>
    </xf>
    <xf numFmtId="178" fontId="8" fillId="0" borderId="27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0" borderId="44" xfId="0" applyFont="1" applyFill="1" applyBorder="1" applyAlignment="1">
      <alignment horizontal="center" vertical="center"/>
    </xf>
    <xf numFmtId="0" fontId="8" fillId="0" borderId="43" xfId="0" applyFont="1" applyFill="1" applyBorder="1" applyAlignment="1">
      <alignment horizontal="center" vertical="center"/>
    </xf>
    <xf numFmtId="0" fontId="8" fillId="0" borderId="45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178" fontId="8" fillId="0" borderId="16" xfId="0" applyNumberFormat="1" applyFont="1" applyFill="1" applyBorder="1" applyAlignment="1">
      <alignment horizontal="center" vertical="center" wrapText="1"/>
    </xf>
    <xf numFmtId="178" fontId="8" fillId="0" borderId="46" xfId="0" applyNumberFormat="1" applyFont="1" applyFill="1" applyBorder="1" applyAlignment="1">
      <alignment horizontal="center" vertical="center" wrapText="1"/>
    </xf>
    <xf numFmtId="178" fontId="8" fillId="0" borderId="49" xfId="0" applyNumberFormat="1" applyFont="1" applyFill="1" applyBorder="1" applyAlignment="1">
      <alignment horizontal="center" vertical="center" wrapText="1"/>
    </xf>
    <xf numFmtId="178" fontId="8" fillId="0" borderId="30" xfId="0" applyNumberFormat="1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</cellXfs>
  <cellStyles count="14">
    <cellStyle name="20% - 强调文字颜色 1" xfId="10"/>
    <cellStyle name="常规" xfId="0" builtinId="0"/>
    <cellStyle name="常规 13" xfId="8"/>
    <cellStyle name="常规 15" xfId="2"/>
    <cellStyle name="常规 2" xfId="1"/>
    <cellStyle name="常规 2 12" xfId="3"/>
    <cellStyle name="常规 2 16" xfId="4"/>
    <cellStyle name="常规 2 17" xfId="6"/>
    <cellStyle name="常规 2 18" xfId="9"/>
    <cellStyle name="常规 2 19" xfId="5"/>
    <cellStyle name="常规 2 22" xfId="7"/>
    <cellStyle name="常规 3" xfId="13"/>
    <cellStyle name="常规 9" xfId="12"/>
    <cellStyle name="常规Sheet1 2" xfId="11"/>
  </cellStyles>
  <dxfs count="0"/>
  <tableStyles count="0" defaultTableStyle="TableStyleMedium2" defaultPivotStyle="PivotStyleLight16"/>
  <colors>
    <mruColors>
      <color rgb="FFFF99CC"/>
      <color rgb="FFFFFFCC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4"/>
  <sheetViews>
    <sheetView workbookViewId="0">
      <selection activeCell="Y5" sqref="Y5"/>
    </sheetView>
  </sheetViews>
  <sheetFormatPr defaultColWidth="9" defaultRowHeight="14" x14ac:dyDescent="0.3"/>
  <cols>
    <col min="1" max="1" width="4" style="1" customWidth="1"/>
    <col min="2" max="2" width="7.33203125" style="1" customWidth="1"/>
    <col min="3" max="3" width="20.83203125" style="1" customWidth="1"/>
    <col min="4" max="4" width="6.33203125" style="1" customWidth="1"/>
    <col min="5" max="6" width="4.58203125" style="1" customWidth="1"/>
    <col min="7" max="7" width="8.33203125" style="1" customWidth="1"/>
    <col min="8" max="8" width="4.58203125" style="1" customWidth="1"/>
    <col min="9" max="9" width="7.58203125" style="1" customWidth="1"/>
    <col min="10" max="10" width="4.58203125" style="1" customWidth="1"/>
    <col min="11" max="11" width="7.58203125" style="1" customWidth="1"/>
    <col min="12" max="12" width="4.58203125" style="1" customWidth="1"/>
    <col min="13" max="13" width="7.58203125" style="1" customWidth="1"/>
    <col min="14" max="14" width="4.58203125" style="1" customWidth="1"/>
    <col min="15" max="15" width="8.25" style="1" customWidth="1"/>
    <col min="16" max="16" width="4.58203125" style="1" customWidth="1"/>
    <col min="17" max="17" width="7.58203125" style="1" customWidth="1"/>
    <col min="18" max="18" width="4.58203125" style="1" customWidth="1"/>
    <col min="19" max="19" width="7.58203125" style="1" customWidth="1"/>
    <col min="20" max="20" width="4.58203125" style="1" customWidth="1"/>
    <col min="21" max="21" width="8.08203125" style="1" customWidth="1"/>
    <col min="22" max="22" width="4.58203125" style="1" customWidth="1"/>
    <col min="23" max="23" width="7.58203125" style="1" customWidth="1"/>
    <col min="24" max="16384" width="9" style="1"/>
  </cols>
  <sheetData>
    <row r="1" spans="1:23" ht="31.5" customHeight="1" x14ac:dyDescent="0.3">
      <c r="A1" s="240" t="s">
        <v>94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</row>
    <row r="2" spans="1:23" s="36" customFormat="1" ht="26.25" customHeight="1" x14ac:dyDescent="0.3">
      <c r="A2" s="241" t="s">
        <v>20</v>
      </c>
      <c r="B2" s="243" t="s">
        <v>21</v>
      </c>
      <c r="C2" s="245" t="s">
        <v>22</v>
      </c>
      <c r="D2" s="247" t="s">
        <v>24</v>
      </c>
      <c r="E2" s="249" t="s">
        <v>72</v>
      </c>
      <c r="F2" s="249"/>
      <c r="G2" s="249"/>
      <c r="H2" s="249"/>
      <c r="I2" s="249"/>
      <c r="J2" s="249"/>
      <c r="K2" s="250"/>
      <c r="L2" s="251" t="s">
        <v>73</v>
      </c>
      <c r="M2" s="249"/>
      <c r="N2" s="249"/>
      <c r="O2" s="249"/>
      <c r="P2" s="249"/>
      <c r="Q2" s="249"/>
      <c r="R2" s="249"/>
      <c r="S2" s="250"/>
      <c r="T2" s="252" t="s">
        <v>74</v>
      </c>
      <c r="U2" s="252"/>
      <c r="V2" s="252"/>
      <c r="W2" s="253"/>
    </row>
    <row r="3" spans="1:23" s="36" customFormat="1" ht="35.25" customHeight="1" x14ac:dyDescent="0.3">
      <c r="A3" s="242"/>
      <c r="B3" s="244"/>
      <c r="C3" s="246"/>
      <c r="D3" s="248"/>
      <c r="E3" s="105" t="s">
        <v>16</v>
      </c>
      <c r="F3" s="106" t="s">
        <v>18</v>
      </c>
      <c r="G3" s="106" t="s">
        <v>69</v>
      </c>
      <c r="H3" s="106" t="s">
        <v>17</v>
      </c>
      <c r="I3" s="106" t="s">
        <v>70</v>
      </c>
      <c r="J3" s="107" t="s">
        <v>19</v>
      </c>
      <c r="K3" s="108" t="s">
        <v>25</v>
      </c>
      <c r="L3" s="109" t="s">
        <v>65</v>
      </c>
      <c r="M3" s="110" t="s">
        <v>27</v>
      </c>
      <c r="N3" s="106" t="s">
        <v>66</v>
      </c>
      <c r="O3" s="110" t="s">
        <v>28</v>
      </c>
      <c r="P3" s="106" t="s">
        <v>67</v>
      </c>
      <c r="Q3" s="110" t="s">
        <v>28</v>
      </c>
      <c r="R3" s="106" t="s">
        <v>68</v>
      </c>
      <c r="S3" s="111" t="s">
        <v>28</v>
      </c>
      <c r="T3" s="112" t="s">
        <v>30</v>
      </c>
      <c r="U3" s="113" t="s">
        <v>31</v>
      </c>
      <c r="V3" s="114" t="s">
        <v>32</v>
      </c>
      <c r="W3" s="115" t="s">
        <v>28</v>
      </c>
    </row>
    <row r="4" spans="1:23" s="36" customFormat="1" ht="20.149999999999999" customHeight="1" x14ac:dyDescent="0.3">
      <c r="A4" s="8">
        <v>1</v>
      </c>
      <c r="B4" s="224" t="s">
        <v>33</v>
      </c>
      <c r="C4" s="53" t="s">
        <v>35</v>
      </c>
      <c r="D4" s="59">
        <v>6</v>
      </c>
      <c r="E4" s="59">
        <v>1</v>
      </c>
      <c r="F4" s="9">
        <v>3</v>
      </c>
      <c r="G4" s="10">
        <f>SUM(F4+E4)/D4</f>
        <v>0.66666666666666663</v>
      </c>
      <c r="H4" s="9"/>
      <c r="I4" s="10">
        <f>H4/D4</f>
        <v>0</v>
      </c>
      <c r="J4" s="9">
        <v>2</v>
      </c>
      <c r="K4" s="14">
        <f>J4/D4</f>
        <v>0.33333333333333331</v>
      </c>
      <c r="L4" s="11">
        <v>2</v>
      </c>
      <c r="M4" s="10">
        <f t="shared" ref="M4:M11" si="0">L4/D4</f>
        <v>0.33333333333333331</v>
      </c>
      <c r="N4" s="12">
        <v>2</v>
      </c>
      <c r="O4" s="10">
        <f t="shared" ref="O4:O11" si="1">N4/D4</f>
        <v>0.33333333333333331</v>
      </c>
      <c r="P4" s="12">
        <v>2</v>
      </c>
      <c r="Q4" s="10">
        <f t="shared" ref="Q4:Q11" si="2">P4/D4</f>
        <v>0.33333333333333331</v>
      </c>
      <c r="R4" s="10"/>
      <c r="S4" s="14"/>
      <c r="T4" s="52">
        <v>6</v>
      </c>
      <c r="U4" s="10">
        <f t="shared" ref="U4:U11" si="3">T4/D4</f>
        <v>1</v>
      </c>
      <c r="V4" s="12"/>
      <c r="W4" s="14"/>
    </row>
    <row r="5" spans="1:23" s="36" customFormat="1" ht="20.149999999999999" customHeight="1" x14ac:dyDescent="0.3">
      <c r="A5" s="8">
        <v>2</v>
      </c>
      <c r="B5" s="224"/>
      <c r="C5" s="53" t="s">
        <v>34</v>
      </c>
      <c r="D5" s="59">
        <v>5</v>
      </c>
      <c r="E5" s="59">
        <v>1</v>
      </c>
      <c r="F5" s="9">
        <v>3</v>
      </c>
      <c r="G5" s="10">
        <f t="shared" ref="G5:G9" si="4">SUM(F5+E5)/D5</f>
        <v>0.8</v>
      </c>
      <c r="H5" s="9">
        <v>1</v>
      </c>
      <c r="I5" s="10">
        <f t="shared" ref="I5:I9" si="5">H5/D5</f>
        <v>0.2</v>
      </c>
      <c r="J5" s="13"/>
      <c r="K5" s="14"/>
      <c r="L5" s="11">
        <v>1</v>
      </c>
      <c r="M5" s="10">
        <f t="shared" si="0"/>
        <v>0.2</v>
      </c>
      <c r="N5" s="12">
        <v>2</v>
      </c>
      <c r="O5" s="10">
        <f t="shared" si="1"/>
        <v>0.4</v>
      </c>
      <c r="P5" s="12">
        <v>2</v>
      </c>
      <c r="Q5" s="10">
        <f t="shared" si="2"/>
        <v>0.4</v>
      </c>
      <c r="R5" s="10"/>
      <c r="S5" s="14"/>
      <c r="T5" s="52">
        <v>5</v>
      </c>
      <c r="U5" s="10">
        <f t="shared" si="3"/>
        <v>1</v>
      </c>
      <c r="V5" s="12"/>
      <c r="W5" s="14"/>
    </row>
    <row r="6" spans="1:23" s="36" customFormat="1" ht="20.149999999999999" customHeight="1" x14ac:dyDescent="0.3">
      <c r="A6" s="8">
        <v>3</v>
      </c>
      <c r="B6" s="224"/>
      <c r="C6" s="53" t="s">
        <v>36</v>
      </c>
      <c r="D6" s="59">
        <v>5</v>
      </c>
      <c r="E6" s="59">
        <v>1</v>
      </c>
      <c r="F6" s="9">
        <v>1</v>
      </c>
      <c r="G6" s="10">
        <f t="shared" si="4"/>
        <v>0.4</v>
      </c>
      <c r="H6" s="9">
        <v>3</v>
      </c>
      <c r="I6" s="10">
        <f t="shared" si="5"/>
        <v>0.6</v>
      </c>
      <c r="J6" s="13"/>
      <c r="K6" s="14"/>
      <c r="L6" s="11">
        <v>1</v>
      </c>
      <c r="M6" s="10">
        <f t="shared" si="0"/>
        <v>0.2</v>
      </c>
      <c r="N6" s="12">
        <v>2</v>
      </c>
      <c r="O6" s="10">
        <f t="shared" si="1"/>
        <v>0.4</v>
      </c>
      <c r="P6" s="12">
        <v>2</v>
      </c>
      <c r="Q6" s="10">
        <f t="shared" si="2"/>
        <v>0.4</v>
      </c>
      <c r="R6" s="10"/>
      <c r="S6" s="14"/>
      <c r="T6" s="52">
        <v>5</v>
      </c>
      <c r="U6" s="10">
        <f t="shared" si="3"/>
        <v>1</v>
      </c>
      <c r="V6" s="12"/>
      <c r="W6" s="14"/>
    </row>
    <row r="7" spans="1:23" s="36" customFormat="1" ht="20.149999999999999" customHeight="1" x14ac:dyDescent="0.3">
      <c r="A7" s="8">
        <v>4</v>
      </c>
      <c r="B7" s="224"/>
      <c r="C7" s="53" t="s">
        <v>37</v>
      </c>
      <c r="D7" s="59">
        <v>2</v>
      </c>
      <c r="E7" s="59">
        <v>1</v>
      </c>
      <c r="F7" s="9"/>
      <c r="G7" s="10">
        <f t="shared" si="4"/>
        <v>0.5</v>
      </c>
      <c r="H7" s="9">
        <v>1</v>
      </c>
      <c r="I7" s="10">
        <f t="shared" si="5"/>
        <v>0.5</v>
      </c>
      <c r="J7" s="13"/>
      <c r="K7" s="14"/>
      <c r="L7" s="11">
        <v>1</v>
      </c>
      <c r="M7" s="10">
        <f t="shared" si="0"/>
        <v>0.5</v>
      </c>
      <c r="N7" s="12">
        <v>1</v>
      </c>
      <c r="O7" s="10">
        <f t="shared" si="1"/>
        <v>0.5</v>
      </c>
      <c r="P7" s="12">
        <v>0</v>
      </c>
      <c r="Q7" s="10">
        <f t="shared" si="2"/>
        <v>0</v>
      </c>
      <c r="R7" s="10"/>
      <c r="S7" s="14"/>
      <c r="T7" s="52">
        <v>2</v>
      </c>
      <c r="U7" s="10">
        <f t="shared" si="3"/>
        <v>1</v>
      </c>
      <c r="V7" s="12"/>
      <c r="W7" s="14"/>
    </row>
    <row r="8" spans="1:23" s="36" customFormat="1" ht="20.149999999999999" customHeight="1" x14ac:dyDescent="0.3">
      <c r="A8" s="8">
        <v>5</v>
      </c>
      <c r="B8" s="224"/>
      <c r="C8" s="53" t="s">
        <v>38</v>
      </c>
      <c r="D8" s="59">
        <v>4</v>
      </c>
      <c r="E8" s="59"/>
      <c r="F8" s="9">
        <v>1</v>
      </c>
      <c r="G8" s="10">
        <f t="shared" si="4"/>
        <v>0.25</v>
      </c>
      <c r="H8" s="9">
        <v>3</v>
      </c>
      <c r="I8" s="10">
        <f t="shared" si="5"/>
        <v>0.75</v>
      </c>
      <c r="J8" s="13"/>
      <c r="K8" s="14"/>
      <c r="L8" s="11">
        <v>3</v>
      </c>
      <c r="M8" s="10">
        <f t="shared" si="0"/>
        <v>0.75</v>
      </c>
      <c r="N8" s="12">
        <v>1</v>
      </c>
      <c r="O8" s="10">
        <f t="shared" si="1"/>
        <v>0.25</v>
      </c>
      <c r="P8" s="12">
        <v>0</v>
      </c>
      <c r="Q8" s="10">
        <f t="shared" si="2"/>
        <v>0</v>
      </c>
      <c r="R8" s="12"/>
      <c r="S8" s="14"/>
      <c r="T8" s="52">
        <v>4</v>
      </c>
      <c r="U8" s="10">
        <f t="shared" si="3"/>
        <v>1</v>
      </c>
      <c r="V8" s="12"/>
      <c r="W8" s="14"/>
    </row>
    <row r="9" spans="1:23" s="36" customFormat="1" ht="20.149999999999999" customHeight="1" x14ac:dyDescent="0.3">
      <c r="A9" s="8">
        <v>6</v>
      </c>
      <c r="B9" s="224"/>
      <c r="C9" s="53" t="s">
        <v>39</v>
      </c>
      <c r="D9" s="59">
        <v>2</v>
      </c>
      <c r="E9" s="59"/>
      <c r="F9" s="9">
        <v>1</v>
      </c>
      <c r="G9" s="10">
        <f t="shared" si="4"/>
        <v>0.5</v>
      </c>
      <c r="H9" s="9">
        <v>1</v>
      </c>
      <c r="I9" s="10">
        <f t="shared" si="5"/>
        <v>0.5</v>
      </c>
      <c r="J9" s="13"/>
      <c r="K9" s="14"/>
      <c r="L9" s="11">
        <v>1</v>
      </c>
      <c r="M9" s="10">
        <f t="shared" si="0"/>
        <v>0.5</v>
      </c>
      <c r="N9" s="12">
        <v>1</v>
      </c>
      <c r="O9" s="10">
        <f t="shared" si="1"/>
        <v>0.5</v>
      </c>
      <c r="P9" s="12">
        <v>0</v>
      </c>
      <c r="Q9" s="10">
        <f t="shared" si="2"/>
        <v>0</v>
      </c>
      <c r="R9" s="10"/>
      <c r="S9" s="14"/>
      <c r="T9" s="52">
        <v>2</v>
      </c>
      <c r="U9" s="10">
        <f t="shared" si="3"/>
        <v>1</v>
      </c>
      <c r="V9" s="12"/>
      <c r="W9" s="14"/>
    </row>
    <row r="10" spans="1:23" s="36" customFormat="1" ht="20.149999999999999" customHeight="1" x14ac:dyDescent="0.3">
      <c r="A10" s="228" t="s">
        <v>3</v>
      </c>
      <c r="B10" s="229"/>
      <c r="C10" s="230"/>
      <c r="D10" s="71">
        <f>SUM(D4:D9)</f>
        <v>24</v>
      </c>
      <c r="E10" s="57">
        <f>SUM(E4:E9)</f>
        <v>4</v>
      </c>
      <c r="F10" s="19">
        <f>SUM(F4:F9)</f>
        <v>9</v>
      </c>
      <c r="G10" s="20">
        <f>SUM(F10+E10)/D10</f>
        <v>0.54166666666666663</v>
      </c>
      <c r="H10" s="37">
        <f>SUM(H4:H9)</f>
        <v>9</v>
      </c>
      <c r="I10" s="20">
        <f>H10/D10</f>
        <v>0.375</v>
      </c>
      <c r="J10" s="37">
        <v>2</v>
      </c>
      <c r="K10" s="54">
        <f>J10/D10</f>
        <v>8.3333333333333329E-2</v>
      </c>
      <c r="L10" s="56">
        <f>SUM(L4:L9)</f>
        <v>9</v>
      </c>
      <c r="M10" s="22">
        <f t="shared" si="0"/>
        <v>0.375</v>
      </c>
      <c r="N10" s="21">
        <f t="shared" ref="N10:P10" si="6">SUM(N4:N9)</f>
        <v>9</v>
      </c>
      <c r="O10" s="22">
        <f t="shared" si="1"/>
        <v>0.375</v>
      </c>
      <c r="P10" s="21">
        <f t="shared" si="6"/>
        <v>6</v>
      </c>
      <c r="Q10" s="22">
        <f t="shared" si="2"/>
        <v>0.25</v>
      </c>
      <c r="R10" s="21"/>
      <c r="S10" s="23"/>
      <c r="T10" s="51">
        <f t="shared" ref="T10" si="7">SUM(T4:T9)</f>
        <v>24</v>
      </c>
      <c r="U10" s="22">
        <f t="shared" si="3"/>
        <v>1</v>
      </c>
      <c r="V10" s="21"/>
      <c r="W10" s="23"/>
    </row>
    <row r="11" spans="1:23" s="36" customFormat="1" ht="20.149999999999999" customHeight="1" x14ac:dyDescent="0.3">
      <c r="A11" s="28">
        <v>7</v>
      </c>
      <c r="B11" s="223" t="s">
        <v>23</v>
      </c>
      <c r="C11" s="63" t="s">
        <v>0</v>
      </c>
      <c r="D11" s="74">
        <v>17</v>
      </c>
      <c r="E11" s="86"/>
      <c r="F11" s="17">
        <v>7</v>
      </c>
      <c r="G11" s="26">
        <f>SUM(F11+E11)/D11</f>
        <v>0.41176470588235292</v>
      </c>
      <c r="H11" s="17">
        <v>6</v>
      </c>
      <c r="I11" s="26">
        <f>H11/D11</f>
        <v>0.35294117647058826</v>
      </c>
      <c r="J11" s="29">
        <v>4</v>
      </c>
      <c r="K11" s="27">
        <f>J11/D11</f>
        <v>0.23529411764705882</v>
      </c>
      <c r="L11" s="28">
        <v>8</v>
      </c>
      <c r="M11" s="26">
        <f t="shared" si="0"/>
        <v>0.47058823529411764</v>
      </c>
      <c r="N11" s="25">
        <v>8</v>
      </c>
      <c r="O11" s="26">
        <f t="shared" si="1"/>
        <v>0.47058823529411764</v>
      </c>
      <c r="P11" s="25">
        <v>1</v>
      </c>
      <c r="Q11" s="26">
        <f t="shared" si="2"/>
        <v>5.8823529411764705E-2</v>
      </c>
      <c r="R11" s="26"/>
      <c r="S11" s="27"/>
      <c r="T11" s="24">
        <v>14</v>
      </c>
      <c r="U11" s="26">
        <f t="shared" si="3"/>
        <v>0.82352941176470584</v>
      </c>
      <c r="V11" s="25">
        <v>3</v>
      </c>
      <c r="W11" s="27">
        <f>V11/D11</f>
        <v>0.17647058823529413</v>
      </c>
    </row>
    <row r="12" spans="1:23" s="36" customFormat="1" ht="20.149999999999999" customHeight="1" x14ac:dyDescent="0.3">
      <c r="A12" s="11">
        <v>8</v>
      </c>
      <c r="B12" s="224"/>
      <c r="C12" s="53" t="s">
        <v>1</v>
      </c>
      <c r="D12" s="50">
        <v>6</v>
      </c>
      <c r="E12" s="59">
        <v>1</v>
      </c>
      <c r="F12" s="9">
        <v>1</v>
      </c>
      <c r="G12" s="10">
        <f t="shared" ref="G12:G13" si="8">SUM(F12+E12)/D12</f>
        <v>0.33333333333333331</v>
      </c>
      <c r="H12" s="9">
        <v>1</v>
      </c>
      <c r="I12" s="10">
        <f t="shared" ref="I12:I13" si="9">H12/D12</f>
        <v>0.16666666666666666</v>
      </c>
      <c r="J12" s="9">
        <v>3</v>
      </c>
      <c r="K12" s="14">
        <f t="shared" ref="K12:K13" si="10">J12/D12</f>
        <v>0.5</v>
      </c>
      <c r="L12" s="11">
        <v>4</v>
      </c>
      <c r="M12" s="10">
        <f t="shared" ref="M12:M13" si="11">L12/D12</f>
        <v>0.66666666666666663</v>
      </c>
      <c r="N12" s="12">
        <v>1</v>
      </c>
      <c r="O12" s="10">
        <f t="shared" ref="O12:O51" si="12">N12/D12</f>
        <v>0.16666666666666666</v>
      </c>
      <c r="P12" s="12">
        <v>1</v>
      </c>
      <c r="Q12" s="10">
        <f t="shared" ref="Q12:Q13" si="13">P12/D12</f>
        <v>0.16666666666666666</v>
      </c>
      <c r="R12" s="10"/>
      <c r="S12" s="14"/>
      <c r="T12" s="52">
        <v>6</v>
      </c>
      <c r="U12" s="10">
        <f t="shared" ref="U12:U13" si="14">T12/D12</f>
        <v>1</v>
      </c>
      <c r="V12" s="12">
        <v>0</v>
      </c>
      <c r="W12" s="14">
        <f t="shared" ref="W12:W14" si="15">V12/D12</f>
        <v>0</v>
      </c>
    </row>
    <row r="13" spans="1:23" s="36" customFormat="1" ht="20.149999999999999" customHeight="1" x14ac:dyDescent="0.3">
      <c r="A13" s="11">
        <v>9</v>
      </c>
      <c r="B13" s="224"/>
      <c r="C13" s="53" t="s">
        <v>2</v>
      </c>
      <c r="D13" s="50">
        <v>5</v>
      </c>
      <c r="E13" s="59">
        <v>2</v>
      </c>
      <c r="F13" s="9"/>
      <c r="G13" s="10">
        <f t="shared" si="8"/>
        <v>0.4</v>
      </c>
      <c r="H13" s="9"/>
      <c r="I13" s="10">
        <f t="shared" si="9"/>
        <v>0</v>
      </c>
      <c r="J13" s="9">
        <v>3</v>
      </c>
      <c r="K13" s="14">
        <f t="shared" si="10"/>
        <v>0.6</v>
      </c>
      <c r="L13" s="11">
        <v>3</v>
      </c>
      <c r="M13" s="10">
        <f t="shared" si="11"/>
        <v>0.6</v>
      </c>
      <c r="N13" s="12">
        <v>0</v>
      </c>
      <c r="O13" s="10">
        <f t="shared" si="12"/>
        <v>0</v>
      </c>
      <c r="P13" s="12">
        <v>1</v>
      </c>
      <c r="Q13" s="10">
        <f t="shared" si="13"/>
        <v>0.2</v>
      </c>
      <c r="R13" s="12">
        <v>1</v>
      </c>
      <c r="S13" s="14">
        <f>R13/D13</f>
        <v>0.2</v>
      </c>
      <c r="T13" s="52">
        <v>4</v>
      </c>
      <c r="U13" s="10">
        <f t="shared" si="14"/>
        <v>0.8</v>
      </c>
      <c r="V13" s="12">
        <v>1</v>
      </c>
      <c r="W13" s="14">
        <f t="shared" si="15"/>
        <v>0.2</v>
      </c>
    </row>
    <row r="14" spans="1:23" s="36" customFormat="1" ht="20.149999999999999" customHeight="1" x14ac:dyDescent="0.3">
      <c r="A14" s="225" t="s">
        <v>26</v>
      </c>
      <c r="B14" s="226"/>
      <c r="C14" s="227"/>
      <c r="D14" s="71">
        <f>SUM(D11:D13)</f>
        <v>28</v>
      </c>
      <c r="E14" s="57">
        <f>SUM(E11:E13)</f>
        <v>3</v>
      </c>
      <c r="F14" s="19">
        <f>SUM(F11:F13)</f>
        <v>8</v>
      </c>
      <c r="G14" s="20">
        <f>SUM(F14+E14)/D14</f>
        <v>0.39285714285714285</v>
      </c>
      <c r="H14" s="38">
        <f>SUM(H11:H13)</f>
        <v>7</v>
      </c>
      <c r="I14" s="20">
        <f>H14/D14</f>
        <v>0.25</v>
      </c>
      <c r="J14" s="37">
        <f>SUM(J11:J13)</f>
        <v>10</v>
      </c>
      <c r="K14" s="54">
        <f>J14/D14</f>
        <v>0.35714285714285715</v>
      </c>
      <c r="L14" s="56">
        <f>SUM(L11:L13)</f>
        <v>15</v>
      </c>
      <c r="M14" s="22">
        <f>L14/D14</f>
        <v>0.5357142857142857</v>
      </c>
      <c r="N14" s="21">
        <f>SUM(N11:N13)</f>
        <v>9</v>
      </c>
      <c r="O14" s="22">
        <f t="shared" si="12"/>
        <v>0.32142857142857145</v>
      </c>
      <c r="P14" s="21">
        <f>SUM(P11:P13)</f>
        <v>3</v>
      </c>
      <c r="Q14" s="22">
        <f>P14/D14</f>
        <v>0.10714285714285714</v>
      </c>
      <c r="R14" s="21">
        <v>1</v>
      </c>
      <c r="S14" s="23">
        <f>R14/D14</f>
        <v>3.5714285714285712E-2</v>
      </c>
      <c r="T14" s="51">
        <f>SUM(T11:T13)</f>
        <v>24</v>
      </c>
      <c r="U14" s="22">
        <f>T14/D14</f>
        <v>0.8571428571428571</v>
      </c>
      <c r="V14" s="21">
        <f>SUM(V11:V13)</f>
        <v>4</v>
      </c>
      <c r="W14" s="23">
        <f t="shared" si="15"/>
        <v>0.14285714285714285</v>
      </c>
    </row>
    <row r="15" spans="1:23" s="36" customFormat="1" ht="20.149999999999999" customHeight="1" x14ac:dyDescent="0.3">
      <c r="A15" s="28">
        <v>10</v>
      </c>
      <c r="B15" s="223" t="s">
        <v>46</v>
      </c>
      <c r="C15" s="63" t="s">
        <v>44</v>
      </c>
      <c r="D15" s="73">
        <v>6</v>
      </c>
      <c r="E15" s="58"/>
      <c r="F15" s="29">
        <v>3</v>
      </c>
      <c r="G15" s="26">
        <f>SUM(F15+E15)/D15</f>
        <v>0.5</v>
      </c>
      <c r="H15" s="29">
        <v>2</v>
      </c>
      <c r="I15" s="26">
        <f>H15/D15</f>
        <v>0.33333333333333331</v>
      </c>
      <c r="J15" s="29">
        <v>1</v>
      </c>
      <c r="K15" s="27">
        <f>J15/D15</f>
        <v>0.16666666666666666</v>
      </c>
      <c r="L15" s="28">
        <v>3</v>
      </c>
      <c r="M15" s="26">
        <f t="shared" ref="M15:M51" si="16">L15/D15</f>
        <v>0.5</v>
      </c>
      <c r="N15" s="25">
        <v>3</v>
      </c>
      <c r="O15" s="26">
        <f t="shared" si="12"/>
        <v>0.5</v>
      </c>
      <c r="P15" s="25"/>
      <c r="Q15" s="26">
        <f t="shared" ref="Q15:Q51" si="17">P15/D15</f>
        <v>0</v>
      </c>
      <c r="R15" s="26"/>
      <c r="S15" s="27"/>
      <c r="T15" s="24">
        <v>6</v>
      </c>
      <c r="U15" s="26">
        <f t="shared" ref="U15:U42" si="18">T15/D15</f>
        <v>1</v>
      </c>
      <c r="V15" s="25"/>
      <c r="W15" s="27"/>
    </row>
    <row r="16" spans="1:23" s="36" customFormat="1" ht="20.149999999999999" customHeight="1" x14ac:dyDescent="0.3">
      <c r="A16" s="11">
        <v>11</v>
      </c>
      <c r="B16" s="224"/>
      <c r="C16" s="53" t="s">
        <v>45</v>
      </c>
      <c r="D16" s="61">
        <v>3</v>
      </c>
      <c r="E16" s="59"/>
      <c r="F16" s="9">
        <v>1</v>
      </c>
      <c r="G16" s="10">
        <f t="shared" ref="G16:G19" si="19">SUM(F16+E16)/D16</f>
        <v>0.33333333333333331</v>
      </c>
      <c r="H16" s="9">
        <v>1</v>
      </c>
      <c r="I16" s="10">
        <f t="shared" ref="I16:I19" si="20">H16/D16</f>
        <v>0.33333333333333331</v>
      </c>
      <c r="J16" s="9">
        <v>1</v>
      </c>
      <c r="K16" s="14">
        <f t="shared" ref="K16:K19" si="21">J16/D16</f>
        <v>0.33333333333333331</v>
      </c>
      <c r="L16" s="11">
        <v>1</v>
      </c>
      <c r="M16" s="10">
        <f t="shared" si="16"/>
        <v>0.33333333333333331</v>
      </c>
      <c r="N16" s="12">
        <v>2</v>
      </c>
      <c r="O16" s="10">
        <f t="shared" si="12"/>
        <v>0.66666666666666663</v>
      </c>
      <c r="P16" s="12"/>
      <c r="Q16" s="10">
        <f t="shared" si="17"/>
        <v>0</v>
      </c>
      <c r="R16" s="10"/>
      <c r="S16" s="14"/>
      <c r="T16" s="52">
        <v>3</v>
      </c>
      <c r="U16" s="10">
        <f t="shared" si="18"/>
        <v>1</v>
      </c>
      <c r="V16" s="12"/>
      <c r="W16" s="14"/>
    </row>
    <row r="17" spans="1:23" s="36" customFormat="1" ht="20.149999999999999" customHeight="1" x14ac:dyDescent="0.3">
      <c r="A17" s="11">
        <v>12</v>
      </c>
      <c r="B17" s="224"/>
      <c r="C17" s="53" t="s">
        <v>41</v>
      </c>
      <c r="D17" s="61">
        <v>4</v>
      </c>
      <c r="E17" s="59"/>
      <c r="F17" s="9">
        <v>3</v>
      </c>
      <c r="G17" s="10">
        <f t="shared" si="19"/>
        <v>0.75</v>
      </c>
      <c r="H17" s="9"/>
      <c r="I17" s="10">
        <f t="shared" si="20"/>
        <v>0</v>
      </c>
      <c r="J17" s="9">
        <v>1</v>
      </c>
      <c r="K17" s="14">
        <f t="shared" si="21"/>
        <v>0.25</v>
      </c>
      <c r="L17" s="11">
        <v>1</v>
      </c>
      <c r="M17" s="10">
        <f t="shared" si="16"/>
        <v>0.25</v>
      </c>
      <c r="N17" s="12">
        <v>1</v>
      </c>
      <c r="O17" s="10">
        <f t="shared" si="12"/>
        <v>0.25</v>
      </c>
      <c r="P17" s="12">
        <v>2</v>
      </c>
      <c r="Q17" s="10">
        <f t="shared" si="17"/>
        <v>0.5</v>
      </c>
      <c r="R17" s="10"/>
      <c r="S17" s="14"/>
      <c r="T17" s="52">
        <v>4</v>
      </c>
      <c r="U17" s="10">
        <f t="shared" si="18"/>
        <v>1</v>
      </c>
      <c r="V17" s="12"/>
      <c r="W17" s="14"/>
    </row>
    <row r="18" spans="1:23" s="36" customFormat="1" ht="20.149999999999999" customHeight="1" x14ac:dyDescent="0.3">
      <c r="A18" s="11">
        <v>13</v>
      </c>
      <c r="B18" s="224"/>
      <c r="C18" s="53" t="s">
        <v>42</v>
      </c>
      <c r="D18" s="61">
        <v>6</v>
      </c>
      <c r="E18" s="59">
        <v>1</v>
      </c>
      <c r="F18" s="9">
        <v>3</v>
      </c>
      <c r="G18" s="10">
        <f t="shared" si="19"/>
        <v>0.66666666666666663</v>
      </c>
      <c r="H18" s="9">
        <v>2</v>
      </c>
      <c r="I18" s="10">
        <f t="shared" si="20"/>
        <v>0.33333333333333331</v>
      </c>
      <c r="J18" s="13"/>
      <c r="K18" s="14"/>
      <c r="L18" s="11">
        <v>1</v>
      </c>
      <c r="M18" s="10">
        <f t="shared" si="16"/>
        <v>0.16666666666666666</v>
      </c>
      <c r="N18" s="12">
        <v>4</v>
      </c>
      <c r="O18" s="10">
        <f t="shared" si="12"/>
        <v>0.66666666666666663</v>
      </c>
      <c r="P18" s="12">
        <v>1</v>
      </c>
      <c r="Q18" s="10">
        <f t="shared" si="17"/>
        <v>0.16666666666666666</v>
      </c>
      <c r="R18" s="10"/>
      <c r="S18" s="14"/>
      <c r="T18" s="52">
        <v>5</v>
      </c>
      <c r="U18" s="10">
        <f t="shared" si="18"/>
        <v>0.83333333333333337</v>
      </c>
      <c r="V18" s="12">
        <v>1</v>
      </c>
      <c r="W18" s="14">
        <f>V18/D18</f>
        <v>0.16666666666666666</v>
      </c>
    </row>
    <row r="19" spans="1:23" s="36" customFormat="1" ht="20.149999999999999" customHeight="1" x14ac:dyDescent="0.3">
      <c r="A19" s="11">
        <v>14</v>
      </c>
      <c r="B19" s="224"/>
      <c r="C19" s="53" t="s">
        <v>43</v>
      </c>
      <c r="D19" s="61">
        <v>12</v>
      </c>
      <c r="E19" s="59">
        <v>1</v>
      </c>
      <c r="F19" s="9">
        <v>3</v>
      </c>
      <c r="G19" s="10">
        <f t="shared" si="19"/>
        <v>0.33333333333333331</v>
      </c>
      <c r="H19" s="9">
        <v>4</v>
      </c>
      <c r="I19" s="10">
        <f t="shared" si="20"/>
        <v>0.33333333333333331</v>
      </c>
      <c r="J19" s="9">
        <v>4</v>
      </c>
      <c r="K19" s="14">
        <f t="shared" si="21"/>
        <v>0.33333333333333331</v>
      </c>
      <c r="L19" s="11">
        <v>7</v>
      </c>
      <c r="M19" s="10">
        <f t="shared" si="16"/>
        <v>0.58333333333333337</v>
      </c>
      <c r="N19" s="12">
        <v>4</v>
      </c>
      <c r="O19" s="10">
        <f t="shared" si="12"/>
        <v>0.33333333333333331</v>
      </c>
      <c r="P19" s="12">
        <v>1</v>
      </c>
      <c r="Q19" s="10">
        <f t="shared" si="17"/>
        <v>8.3333333333333329E-2</v>
      </c>
      <c r="R19" s="12"/>
      <c r="S19" s="14"/>
      <c r="T19" s="52">
        <v>11</v>
      </c>
      <c r="U19" s="10">
        <f t="shared" si="18"/>
        <v>0.91666666666666663</v>
      </c>
      <c r="V19" s="12">
        <v>1</v>
      </c>
      <c r="W19" s="14">
        <f t="shared" ref="W19:W20" si="22">V19/D19</f>
        <v>8.3333333333333329E-2</v>
      </c>
    </row>
    <row r="20" spans="1:23" s="36" customFormat="1" ht="20.149999999999999" customHeight="1" x14ac:dyDescent="0.3">
      <c r="A20" s="225" t="s">
        <v>26</v>
      </c>
      <c r="B20" s="226"/>
      <c r="C20" s="227"/>
      <c r="D20" s="71">
        <f>SUM(D15:D19)</f>
        <v>31</v>
      </c>
      <c r="E20" s="57">
        <f>SUM(E15:E19)</f>
        <v>2</v>
      </c>
      <c r="F20" s="19">
        <f>SUM(F15:F19)</f>
        <v>13</v>
      </c>
      <c r="G20" s="20">
        <f>SUM(F20+E20)/D20</f>
        <v>0.4838709677419355</v>
      </c>
      <c r="H20" s="37">
        <f>SUM(H15:H19)</f>
        <v>9</v>
      </c>
      <c r="I20" s="20">
        <f>H20/D20</f>
        <v>0.29032258064516131</v>
      </c>
      <c r="J20" s="37">
        <f>SUM(J15:J19)</f>
        <v>7</v>
      </c>
      <c r="K20" s="54">
        <f>J20/D20</f>
        <v>0.22580645161290322</v>
      </c>
      <c r="L20" s="56">
        <f>SUM(L15:L19)</f>
        <v>13</v>
      </c>
      <c r="M20" s="22">
        <f t="shared" si="16"/>
        <v>0.41935483870967744</v>
      </c>
      <c r="N20" s="21">
        <f>SUM(N15:N19)</f>
        <v>14</v>
      </c>
      <c r="O20" s="22">
        <f t="shared" si="12"/>
        <v>0.45161290322580644</v>
      </c>
      <c r="P20" s="21">
        <f>SUM(P15:P19)</f>
        <v>4</v>
      </c>
      <c r="Q20" s="22">
        <f t="shared" si="17"/>
        <v>0.12903225806451613</v>
      </c>
      <c r="R20" s="21"/>
      <c r="S20" s="23"/>
      <c r="T20" s="51">
        <f>SUM(T15:T19)</f>
        <v>29</v>
      </c>
      <c r="U20" s="22">
        <f t="shared" si="18"/>
        <v>0.93548387096774188</v>
      </c>
      <c r="V20" s="21">
        <v>2</v>
      </c>
      <c r="W20" s="23">
        <f t="shared" si="22"/>
        <v>6.4516129032258063E-2</v>
      </c>
    </row>
    <row r="21" spans="1:23" s="36" customFormat="1" ht="20.149999999999999" customHeight="1" x14ac:dyDescent="0.3">
      <c r="A21" s="28">
        <v>15</v>
      </c>
      <c r="B21" s="223" t="s">
        <v>47</v>
      </c>
      <c r="C21" s="63" t="s">
        <v>48</v>
      </c>
      <c r="D21" s="73">
        <v>15</v>
      </c>
      <c r="E21" s="58">
        <v>3</v>
      </c>
      <c r="F21" s="29">
        <v>2</v>
      </c>
      <c r="G21" s="26">
        <f>SUM(F21+E21)/D21</f>
        <v>0.33333333333333331</v>
      </c>
      <c r="H21" s="29">
        <v>5</v>
      </c>
      <c r="I21" s="26">
        <f>H21/D21</f>
        <v>0.33333333333333331</v>
      </c>
      <c r="J21" s="29">
        <v>5</v>
      </c>
      <c r="K21" s="27">
        <f>J21/D21</f>
        <v>0.33333333333333331</v>
      </c>
      <c r="L21" s="28">
        <v>7</v>
      </c>
      <c r="M21" s="26">
        <f t="shared" si="16"/>
        <v>0.46666666666666667</v>
      </c>
      <c r="N21" s="25">
        <v>6</v>
      </c>
      <c r="O21" s="26">
        <f t="shared" si="12"/>
        <v>0.4</v>
      </c>
      <c r="P21" s="25">
        <v>2</v>
      </c>
      <c r="Q21" s="26">
        <f t="shared" si="17"/>
        <v>0.13333333333333333</v>
      </c>
      <c r="R21" s="26"/>
      <c r="S21" s="27"/>
      <c r="T21" s="24">
        <v>15</v>
      </c>
      <c r="U21" s="26">
        <f t="shared" si="18"/>
        <v>1</v>
      </c>
      <c r="V21" s="25"/>
      <c r="W21" s="39"/>
    </row>
    <row r="22" spans="1:23" s="36" customFormat="1" ht="20.149999999999999" customHeight="1" x14ac:dyDescent="0.3">
      <c r="A22" s="11">
        <v>16</v>
      </c>
      <c r="B22" s="224"/>
      <c r="C22" s="53" t="s">
        <v>50</v>
      </c>
      <c r="D22" s="61">
        <v>4</v>
      </c>
      <c r="E22" s="59">
        <v>1</v>
      </c>
      <c r="F22" s="9">
        <v>1</v>
      </c>
      <c r="G22" s="10">
        <f t="shared" ref="G22:G23" si="23">SUM(F22+E22)/D22</f>
        <v>0.5</v>
      </c>
      <c r="H22" s="9">
        <v>1</v>
      </c>
      <c r="I22" s="10">
        <f t="shared" ref="I22:I23" si="24">H22/D22</f>
        <v>0.25</v>
      </c>
      <c r="J22" s="9">
        <v>1</v>
      </c>
      <c r="K22" s="14">
        <f>J22/D22</f>
        <v>0.25</v>
      </c>
      <c r="L22" s="11"/>
      <c r="M22" s="10">
        <f t="shared" si="16"/>
        <v>0</v>
      </c>
      <c r="N22" s="12">
        <v>3</v>
      </c>
      <c r="O22" s="10">
        <f t="shared" si="12"/>
        <v>0.75</v>
      </c>
      <c r="P22" s="12">
        <v>1</v>
      </c>
      <c r="Q22" s="10">
        <f t="shared" si="17"/>
        <v>0.25</v>
      </c>
      <c r="R22" s="10"/>
      <c r="S22" s="14"/>
      <c r="T22" s="52">
        <v>4</v>
      </c>
      <c r="U22" s="10">
        <f t="shared" si="18"/>
        <v>1</v>
      </c>
      <c r="V22" s="12"/>
      <c r="W22" s="35"/>
    </row>
    <row r="23" spans="1:23" s="36" customFormat="1" ht="20.149999999999999" customHeight="1" x14ac:dyDescent="0.3">
      <c r="A23" s="11">
        <v>17</v>
      </c>
      <c r="B23" s="224"/>
      <c r="C23" s="53" t="s">
        <v>49</v>
      </c>
      <c r="D23" s="61">
        <v>3</v>
      </c>
      <c r="E23" s="59"/>
      <c r="F23" s="9">
        <v>1</v>
      </c>
      <c r="G23" s="10">
        <f t="shared" si="23"/>
        <v>0.33333333333333331</v>
      </c>
      <c r="H23" s="9">
        <v>2</v>
      </c>
      <c r="I23" s="10">
        <f t="shared" si="24"/>
        <v>0.66666666666666663</v>
      </c>
      <c r="J23" s="13"/>
      <c r="K23" s="14"/>
      <c r="L23" s="11">
        <v>2</v>
      </c>
      <c r="M23" s="10">
        <f t="shared" si="16"/>
        <v>0.66666666666666663</v>
      </c>
      <c r="N23" s="12">
        <v>1</v>
      </c>
      <c r="O23" s="10">
        <f t="shared" si="12"/>
        <v>0.33333333333333331</v>
      </c>
      <c r="P23" s="12"/>
      <c r="Q23" s="10">
        <f t="shared" si="17"/>
        <v>0</v>
      </c>
      <c r="R23" s="10"/>
      <c r="S23" s="14"/>
      <c r="T23" s="52">
        <v>3</v>
      </c>
      <c r="U23" s="10">
        <f t="shared" si="18"/>
        <v>1</v>
      </c>
      <c r="V23" s="12"/>
      <c r="W23" s="35"/>
    </row>
    <row r="24" spans="1:23" s="36" customFormat="1" ht="20.149999999999999" customHeight="1" x14ac:dyDescent="0.3">
      <c r="A24" s="11">
        <v>18</v>
      </c>
      <c r="B24" s="224"/>
      <c r="C24" s="53" t="s">
        <v>51</v>
      </c>
      <c r="D24" s="61">
        <v>0</v>
      </c>
      <c r="E24" s="59"/>
      <c r="F24" s="9"/>
      <c r="G24" s="10"/>
      <c r="H24" s="9"/>
      <c r="I24" s="10"/>
      <c r="J24" s="13"/>
      <c r="K24" s="14"/>
      <c r="L24" s="11"/>
      <c r="M24" s="10"/>
      <c r="N24" s="12"/>
      <c r="O24" s="10"/>
      <c r="P24" s="12"/>
      <c r="Q24" s="10"/>
      <c r="R24" s="10"/>
      <c r="S24" s="14"/>
      <c r="T24" s="52"/>
      <c r="U24" s="10"/>
      <c r="V24" s="12"/>
      <c r="W24" s="35"/>
    </row>
    <row r="25" spans="1:23" s="36" customFormat="1" ht="20.149999999999999" customHeight="1" x14ac:dyDescent="0.3">
      <c r="A25" s="11">
        <v>19</v>
      </c>
      <c r="B25" s="224"/>
      <c r="C25" s="53" t="s">
        <v>52</v>
      </c>
      <c r="D25" s="61">
        <v>0</v>
      </c>
      <c r="E25" s="59"/>
      <c r="F25" s="9"/>
      <c r="G25" s="10"/>
      <c r="H25" s="9"/>
      <c r="I25" s="10"/>
      <c r="J25" s="13"/>
      <c r="K25" s="14"/>
      <c r="L25" s="11"/>
      <c r="M25" s="10"/>
      <c r="N25" s="12"/>
      <c r="O25" s="10"/>
      <c r="P25" s="12"/>
      <c r="Q25" s="10"/>
      <c r="R25" s="12"/>
      <c r="S25" s="14"/>
      <c r="T25" s="52"/>
      <c r="U25" s="10"/>
      <c r="V25" s="12"/>
      <c r="W25" s="35"/>
    </row>
    <row r="26" spans="1:23" s="36" customFormat="1" ht="20.149999999999999" customHeight="1" x14ac:dyDescent="0.3">
      <c r="A26" s="225" t="s">
        <v>26</v>
      </c>
      <c r="B26" s="226"/>
      <c r="C26" s="227"/>
      <c r="D26" s="71">
        <f>SUM(D21:D25)</f>
        <v>22</v>
      </c>
      <c r="E26" s="57">
        <f>SUM(E21:E25)</f>
        <v>4</v>
      </c>
      <c r="F26" s="19">
        <f>SUM(F21:F25)</f>
        <v>4</v>
      </c>
      <c r="G26" s="20">
        <f>SUM(F26+E26)/D26</f>
        <v>0.36363636363636365</v>
      </c>
      <c r="H26" s="37">
        <f>SUM(H21:H25)</f>
        <v>8</v>
      </c>
      <c r="I26" s="20">
        <f>H26/D26</f>
        <v>0.36363636363636365</v>
      </c>
      <c r="J26" s="37">
        <f>SUM(J21:J25)</f>
        <v>6</v>
      </c>
      <c r="K26" s="54">
        <f>J26/D26</f>
        <v>0.27272727272727271</v>
      </c>
      <c r="L26" s="56">
        <f>SUM(L21:L25)</f>
        <v>9</v>
      </c>
      <c r="M26" s="22">
        <f t="shared" si="16"/>
        <v>0.40909090909090912</v>
      </c>
      <c r="N26" s="21">
        <f>SUM(N21:N25)</f>
        <v>10</v>
      </c>
      <c r="O26" s="22">
        <f t="shared" si="12"/>
        <v>0.45454545454545453</v>
      </c>
      <c r="P26" s="21">
        <f>SUM(P21:P25)</f>
        <v>3</v>
      </c>
      <c r="Q26" s="22">
        <f t="shared" si="17"/>
        <v>0.13636363636363635</v>
      </c>
      <c r="R26" s="21"/>
      <c r="S26" s="23"/>
      <c r="T26" s="51">
        <f>SUM(T21:T25)</f>
        <v>22</v>
      </c>
      <c r="U26" s="22">
        <f t="shared" si="18"/>
        <v>1</v>
      </c>
      <c r="V26" s="21"/>
      <c r="W26" s="64"/>
    </row>
    <row r="27" spans="1:23" s="36" customFormat="1" ht="20.149999999999999" customHeight="1" x14ac:dyDescent="0.3">
      <c r="A27" s="28">
        <v>20</v>
      </c>
      <c r="B27" s="223" t="s">
        <v>57</v>
      </c>
      <c r="C27" s="63" t="s">
        <v>8</v>
      </c>
      <c r="D27" s="73">
        <v>6</v>
      </c>
      <c r="E27" s="58"/>
      <c r="F27" s="29">
        <v>1</v>
      </c>
      <c r="G27" s="26">
        <f>SUM(F27+E27)/D27</f>
        <v>0.16666666666666666</v>
      </c>
      <c r="H27" s="29">
        <v>4</v>
      </c>
      <c r="I27" s="26">
        <f>H27/D27</f>
        <v>0.66666666666666663</v>
      </c>
      <c r="J27" s="29">
        <v>1</v>
      </c>
      <c r="K27" s="27">
        <f>J27/D27</f>
        <v>0.16666666666666666</v>
      </c>
      <c r="L27" s="28">
        <v>5</v>
      </c>
      <c r="M27" s="26">
        <f t="shared" ref="M27:M32" si="25">L27/D27</f>
        <v>0.83333333333333337</v>
      </c>
      <c r="N27" s="25">
        <v>1</v>
      </c>
      <c r="O27" s="26">
        <f t="shared" ref="O27:O32" si="26">N27/D27</f>
        <v>0.16666666666666666</v>
      </c>
      <c r="P27" s="25"/>
      <c r="Q27" s="26"/>
      <c r="R27" s="25"/>
      <c r="S27" s="39"/>
      <c r="T27" s="24">
        <v>6</v>
      </c>
      <c r="U27" s="26">
        <f t="shared" ref="U27:U32" si="27">T27/D27</f>
        <v>1</v>
      </c>
      <c r="V27" s="25"/>
      <c r="W27" s="27"/>
    </row>
    <row r="28" spans="1:23" s="36" customFormat="1" ht="20.149999999999999" customHeight="1" x14ac:dyDescent="0.3">
      <c r="A28" s="11">
        <v>21</v>
      </c>
      <c r="B28" s="224"/>
      <c r="C28" s="53" t="s">
        <v>9</v>
      </c>
      <c r="D28" s="61">
        <v>6</v>
      </c>
      <c r="E28" s="59"/>
      <c r="F28" s="9">
        <v>3</v>
      </c>
      <c r="G28" s="10">
        <f t="shared" ref="G28:G31" si="28">SUM(F28+E28)/D28</f>
        <v>0.5</v>
      </c>
      <c r="H28" s="9">
        <v>1</v>
      </c>
      <c r="I28" s="10">
        <f t="shared" ref="I28:I31" si="29">H28/D28</f>
        <v>0.16666666666666666</v>
      </c>
      <c r="J28" s="9">
        <v>2</v>
      </c>
      <c r="K28" s="14">
        <f t="shared" ref="K28" si="30">J28/D28</f>
        <v>0.33333333333333331</v>
      </c>
      <c r="L28" s="11">
        <v>1</v>
      </c>
      <c r="M28" s="10">
        <f t="shared" si="25"/>
        <v>0.16666666666666666</v>
      </c>
      <c r="N28" s="12">
        <v>4</v>
      </c>
      <c r="O28" s="10">
        <f t="shared" si="26"/>
        <v>0.66666666666666663</v>
      </c>
      <c r="P28" s="12">
        <v>1</v>
      </c>
      <c r="Q28" s="10">
        <f>P28/D28</f>
        <v>0.16666666666666666</v>
      </c>
      <c r="R28" s="12"/>
      <c r="S28" s="35"/>
      <c r="T28" s="52">
        <v>5</v>
      </c>
      <c r="U28" s="10">
        <f t="shared" si="27"/>
        <v>0.83333333333333337</v>
      </c>
      <c r="V28" s="12">
        <v>1</v>
      </c>
      <c r="W28" s="14">
        <f>V28/D28</f>
        <v>0.16666666666666666</v>
      </c>
    </row>
    <row r="29" spans="1:23" s="36" customFormat="1" ht="20.149999999999999" customHeight="1" x14ac:dyDescent="0.3">
      <c r="A29" s="11">
        <v>22</v>
      </c>
      <c r="B29" s="224"/>
      <c r="C29" s="53" t="s">
        <v>10</v>
      </c>
      <c r="D29" s="61">
        <v>7</v>
      </c>
      <c r="E29" s="59"/>
      <c r="F29" s="9">
        <v>5</v>
      </c>
      <c r="G29" s="10">
        <f t="shared" si="28"/>
        <v>0.7142857142857143</v>
      </c>
      <c r="H29" s="9">
        <v>1</v>
      </c>
      <c r="I29" s="10">
        <f t="shared" si="29"/>
        <v>0.14285714285714285</v>
      </c>
      <c r="J29" s="9">
        <v>1</v>
      </c>
      <c r="K29" s="14"/>
      <c r="L29" s="11">
        <v>2</v>
      </c>
      <c r="M29" s="10">
        <f t="shared" si="25"/>
        <v>0.2857142857142857</v>
      </c>
      <c r="N29" s="12">
        <v>5</v>
      </c>
      <c r="O29" s="10">
        <f t="shared" si="26"/>
        <v>0.7142857142857143</v>
      </c>
      <c r="P29" s="12"/>
      <c r="Q29" s="10"/>
      <c r="R29" s="12"/>
      <c r="S29" s="35"/>
      <c r="T29" s="52">
        <v>7</v>
      </c>
      <c r="U29" s="10">
        <f t="shared" si="27"/>
        <v>1</v>
      </c>
      <c r="V29" s="12"/>
      <c r="W29" s="14"/>
    </row>
    <row r="30" spans="1:23" s="36" customFormat="1" ht="20.149999999999999" customHeight="1" x14ac:dyDescent="0.3">
      <c r="A30" s="11">
        <v>23</v>
      </c>
      <c r="B30" s="224"/>
      <c r="C30" s="53" t="s">
        <v>58</v>
      </c>
      <c r="D30" s="61">
        <v>13</v>
      </c>
      <c r="E30" s="59"/>
      <c r="F30" s="9">
        <v>9</v>
      </c>
      <c r="G30" s="10">
        <f t="shared" si="28"/>
        <v>0.69230769230769229</v>
      </c>
      <c r="H30" s="9">
        <v>4</v>
      </c>
      <c r="I30" s="10">
        <f t="shared" si="29"/>
        <v>0.30769230769230771</v>
      </c>
      <c r="J30" s="13"/>
      <c r="K30" s="14"/>
      <c r="L30" s="11">
        <v>1</v>
      </c>
      <c r="M30" s="10">
        <f t="shared" si="25"/>
        <v>7.6923076923076927E-2</v>
      </c>
      <c r="N30" s="12">
        <v>11</v>
      </c>
      <c r="O30" s="10">
        <f t="shared" si="26"/>
        <v>0.84615384615384615</v>
      </c>
      <c r="P30" s="12">
        <v>1</v>
      </c>
      <c r="Q30" s="10">
        <f>P30/D30</f>
        <v>7.6923076923076927E-2</v>
      </c>
      <c r="R30" s="12"/>
      <c r="S30" s="35"/>
      <c r="T30" s="52">
        <v>12</v>
      </c>
      <c r="U30" s="10">
        <f t="shared" si="27"/>
        <v>0.92307692307692313</v>
      </c>
      <c r="V30" s="12">
        <v>1</v>
      </c>
      <c r="W30" s="14">
        <f>V30/D30</f>
        <v>7.6923076923076927E-2</v>
      </c>
    </row>
    <row r="31" spans="1:23" s="36" customFormat="1" ht="20.149999999999999" customHeight="1" x14ac:dyDescent="0.3">
      <c r="A31" s="11">
        <v>24</v>
      </c>
      <c r="B31" s="224"/>
      <c r="C31" s="53" t="s">
        <v>82</v>
      </c>
      <c r="D31" s="61">
        <v>2</v>
      </c>
      <c r="E31" s="59"/>
      <c r="F31" s="9">
        <v>1</v>
      </c>
      <c r="G31" s="10">
        <f t="shared" si="28"/>
        <v>0.5</v>
      </c>
      <c r="H31" s="9">
        <v>1</v>
      </c>
      <c r="I31" s="10">
        <f t="shared" si="29"/>
        <v>0.5</v>
      </c>
      <c r="J31" s="9"/>
      <c r="K31" s="14"/>
      <c r="L31" s="11">
        <v>1</v>
      </c>
      <c r="M31" s="10">
        <f t="shared" si="25"/>
        <v>0.5</v>
      </c>
      <c r="N31" s="12">
        <v>1</v>
      </c>
      <c r="O31" s="10">
        <f t="shared" si="26"/>
        <v>0.5</v>
      </c>
      <c r="P31" s="12"/>
      <c r="Q31" s="10"/>
      <c r="R31" s="12"/>
      <c r="S31" s="35"/>
      <c r="T31" s="52">
        <v>2</v>
      </c>
      <c r="U31" s="10">
        <f t="shared" si="27"/>
        <v>1</v>
      </c>
      <c r="V31" s="12"/>
      <c r="W31" s="14"/>
    </row>
    <row r="32" spans="1:23" s="36" customFormat="1" ht="20.149999999999999" customHeight="1" x14ac:dyDescent="0.3">
      <c r="A32" s="225" t="s">
        <v>75</v>
      </c>
      <c r="B32" s="226"/>
      <c r="C32" s="227"/>
      <c r="D32" s="71">
        <f>SUM(D27:D31)</f>
        <v>34</v>
      </c>
      <c r="E32" s="57"/>
      <c r="F32" s="19">
        <f>SUM(F27:F31)</f>
        <v>19</v>
      </c>
      <c r="G32" s="20">
        <f>SUM(F32+E32)/D32</f>
        <v>0.55882352941176472</v>
      </c>
      <c r="H32" s="37">
        <f>SUM(H27:H31)</f>
        <v>11</v>
      </c>
      <c r="I32" s="20">
        <f>H32/D32</f>
        <v>0.3235294117647059</v>
      </c>
      <c r="J32" s="37">
        <f>SUM(J27:J31)</f>
        <v>4</v>
      </c>
      <c r="K32" s="54">
        <f>J32/D32</f>
        <v>0.11764705882352941</v>
      </c>
      <c r="L32" s="56">
        <f>SUM(L27:L31)</f>
        <v>10</v>
      </c>
      <c r="M32" s="22">
        <f t="shared" si="25"/>
        <v>0.29411764705882354</v>
      </c>
      <c r="N32" s="21">
        <f>SUM(N27:N31)</f>
        <v>22</v>
      </c>
      <c r="O32" s="22">
        <f t="shared" si="26"/>
        <v>0.6470588235294118</v>
      </c>
      <c r="P32" s="21">
        <f>SUM(P27:P31)</f>
        <v>2</v>
      </c>
      <c r="Q32" s="22">
        <f>P32/D32</f>
        <v>5.8823529411764705E-2</v>
      </c>
      <c r="R32" s="21"/>
      <c r="S32" s="64"/>
      <c r="T32" s="51">
        <f>SUM(T27:T31)</f>
        <v>32</v>
      </c>
      <c r="U32" s="22">
        <f t="shared" si="27"/>
        <v>0.94117647058823528</v>
      </c>
      <c r="V32" s="21">
        <f>SUM(V27:V31)</f>
        <v>2</v>
      </c>
      <c r="W32" s="23">
        <f>V32/D32</f>
        <v>5.8823529411764705E-2</v>
      </c>
    </row>
    <row r="33" spans="1:23" s="36" customFormat="1" ht="20.149999999999999" customHeight="1" x14ac:dyDescent="0.3">
      <c r="A33" s="11">
        <v>25</v>
      </c>
      <c r="B33" s="224" t="s">
        <v>40</v>
      </c>
      <c r="C33" s="53" t="s">
        <v>13</v>
      </c>
      <c r="D33" s="58">
        <v>6</v>
      </c>
      <c r="E33" s="59">
        <v>1</v>
      </c>
      <c r="F33" s="9">
        <v>2</v>
      </c>
      <c r="G33" s="10">
        <f>SUM(F33+E33)/D33</f>
        <v>0.5</v>
      </c>
      <c r="H33" s="9">
        <v>3</v>
      </c>
      <c r="I33" s="10">
        <f>H33/D33</f>
        <v>0.5</v>
      </c>
      <c r="J33" s="9"/>
      <c r="K33" s="14"/>
      <c r="L33" s="11">
        <v>3</v>
      </c>
      <c r="M33" s="10">
        <f t="shared" si="16"/>
        <v>0.5</v>
      </c>
      <c r="N33" s="12">
        <v>3</v>
      </c>
      <c r="O33" s="10">
        <f t="shared" si="12"/>
        <v>0.5</v>
      </c>
      <c r="P33" s="12"/>
      <c r="Q33" s="10"/>
      <c r="R33" s="10"/>
      <c r="S33" s="14"/>
      <c r="T33" s="52">
        <v>6</v>
      </c>
      <c r="U33" s="10">
        <f t="shared" si="18"/>
        <v>1</v>
      </c>
      <c r="V33" s="12"/>
      <c r="W33" s="14"/>
    </row>
    <row r="34" spans="1:23" s="36" customFormat="1" ht="20.149999999999999" customHeight="1" x14ac:dyDescent="0.3">
      <c r="A34" s="11">
        <v>26</v>
      </c>
      <c r="B34" s="224"/>
      <c r="C34" s="53" t="s">
        <v>11</v>
      </c>
      <c r="D34" s="59">
        <v>9</v>
      </c>
      <c r="E34" s="59">
        <v>2</v>
      </c>
      <c r="F34" s="9">
        <v>3</v>
      </c>
      <c r="G34" s="10">
        <f t="shared" ref="G34:G36" si="31">SUM(F34+E34)/D34</f>
        <v>0.55555555555555558</v>
      </c>
      <c r="H34" s="9">
        <v>2</v>
      </c>
      <c r="I34" s="10">
        <f t="shared" ref="I34:I36" si="32">H34/D34</f>
        <v>0.22222222222222221</v>
      </c>
      <c r="J34" s="13" t="s">
        <v>53</v>
      </c>
      <c r="K34" s="14">
        <f>J34/D34</f>
        <v>0.33333333333333331</v>
      </c>
      <c r="L34" s="11">
        <v>4</v>
      </c>
      <c r="M34" s="10">
        <f t="shared" si="16"/>
        <v>0.44444444444444442</v>
      </c>
      <c r="N34" s="12">
        <v>6</v>
      </c>
      <c r="O34" s="10">
        <f t="shared" si="12"/>
        <v>0.66666666666666663</v>
      </c>
      <c r="P34" s="12"/>
      <c r="Q34" s="10"/>
      <c r="R34" s="10"/>
      <c r="S34" s="14"/>
      <c r="T34" s="52">
        <v>8</v>
      </c>
      <c r="U34" s="10">
        <f t="shared" si="18"/>
        <v>0.88888888888888884</v>
      </c>
      <c r="V34" s="12">
        <v>1</v>
      </c>
      <c r="W34" s="14">
        <f>V34/D34</f>
        <v>0.1111111111111111</v>
      </c>
    </row>
    <row r="35" spans="1:23" s="36" customFormat="1" ht="20.149999999999999" customHeight="1" x14ac:dyDescent="0.3">
      <c r="A35" s="11">
        <v>27</v>
      </c>
      <c r="B35" s="224"/>
      <c r="C35" s="53" t="s">
        <v>12</v>
      </c>
      <c r="D35" s="59">
        <v>7</v>
      </c>
      <c r="E35" s="59">
        <v>1</v>
      </c>
      <c r="F35" s="9">
        <v>2</v>
      </c>
      <c r="G35" s="10">
        <f t="shared" si="31"/>
        <v>0.42857142857142855</v>
      </c>
      <c r="H35" s="9">
        <v>4</v>
      </c>
      <c r="I35" s="10">
        <f t="shared" si="32"/>
        <v>0.5714285714285714</v>
      </c>
      <c r="J35" s="13"/>
      <c r="K35" s="14"/>
      <c r="L35" s="11">
        <v>3</v>
      </c>
      <c r="M35" s="10">
        <f t="shared" si="16"/>
        <v>0.42857142857142855</v>
      </c>
      <c r="N35" s="12">
        <v>3</v>
      </c>
      <c r="O35" s="10">
        <f t="shared" si="12"/>
        <v>0.42857142857142855</v>
      </c>
      <c r="P35" s="12">
        <v>1</v>
      </c>
      <c r="Q35" s="10">
        <f t="shared" si="17"/>
        <v>0.14285714285714285</v>
      </c>
      <c r="R35" s="10"/>
      <c r="S35" s="14"/>
      <c r="T35" s="52">
        <v>7</v>
      </c>
      <c r="U35" s="10">
        <f t="shared" si="18"/>
        <v>1</v>
      </c>
      <c r="V35" s="12"/>
      <c r="W35" s="14"/>
    </row>
    <row r="36" spans="1:23" s="36" customFormat="1" ht="20.149999999999999" customHeight="1" x14ac:dyDescent="0.3">
      <c r="A36" s="11">
        <v>28</v>
      </c>
      <c r="B36" s="224"/>
      <c r="C36" s="53" t="s">
        <v>14</v>
      </c>
      <c r="D36" s="59">
        <v>4</v>
      </c>
      <c r="E36" s="59"/>
      <c r="F36" s="9">
        <v>1</v>
      </c>
      <c r="G36" s="10">
        <f t="shared" si="31"/>
        <v>0.25</v>
      </c>
      <c r="H36" s="9">
        <v>1</v>
      </c>
      <c r="I36" s="10">
        <f t="shared" si="32"/>
        <v>0.25</v>
      </c>
      <c r="J36" s="13" t="s">
        <v>54</v>
      </c>
      <c r="K36" s="14">
        <f t="shared" ref="K36" si="33">J36/D36</f>
        <v>0.25</v>
      </c>
      <c r="L36" s="11">
        <v>1</v>
      </c>
      <c r="M36" s="10">
        <f t="shared" si="16"/>
        <v>0.25</v>
      </c>
      <c r="N36" s="12">
        <v>2</v>
      </c>
      <c r="O36" s="10">
        <f t="shared" si="12"/>
        <v>0.5</v>
      </c>
      <c r="P36" s="12"/>
      <c r="Q36" s="10"/>
      <c r="R36" s="10"/>
      <c r="S36" s="14"/>
      <c r="T36" s="52">
        <v>2</v>
      </c>
      <c r="U36" s="10">
        <f t="shared" si="18"/>
        <v>0.5</v>
      </c>
      <c r="V36" s="12">
        <v>2</v>
      </c>
      <c r="W36" s="14">
        <f t="shared" ref="W36" si="34">V36/D36</f>
        <v>0.5</v>
      </c>
    </row>
    <row r="37" spans="1:23" s="36" customFormat="1" ht="20.149999999999999" customHeight="1" x14ac:dyDescent="0.3">
      <c r="A37" s="225" t="s">
        <v>26</v>
      </c>
      <c r="B37" s="226"/>
      <c r="C37" s="227"/>
      <c r="D37" s="71">
        <f>SUM(D33:D36)</f>
        <v>26</v>
      </c>
      <c r="E37" s="57">
        <f>SUM(E33:E36)</f>
        <v>4</v>
      </c>
      <c r="F37" s="19">
        <f>SUM(F33:F36)</f>
        <v>8</v>
      </c>
      <c r="G37" s="20">
        <f>SUM(F37+E37)/D37</f>
        <v>0.46153846153846156</v>
      </c>
      <c r="H37" s="37">
        <f>SUM(H33:H36)</f>
        <v>10</v>
      </c>
      <c r="I37" s="20">
        <f>H37/D37</f>
        <v>0.38461538461538464</v>
      </c>
      <c r="J37" s="37">
        <v>4</v>
      </c>
      <c r="K37" s="54">
        <f>J37/D37</f>
        <v>0.15384615384615385</v>
      </c>
      <c r="L37" s="56">
        <f>SUM(L33:L36)</f>
        <v>11</v>
      </c>
      <c r="M37" s="22">
        <f t="shared" si="16"/>
        <v>0.42307692307692307</v>
      </c>
      <c r="N37" s="21">
        <f>SUM(N33:N36)</f>
        <v>14</v>
      </c>
      <c r="O37" s="22">
        <f t="shared" si="12"/>
        <v>0.53846153846153844</v>
      </c>
      <c r="P37" s="21">
        <f>SUM(P33:P36)</f>
        <v>1</v>
      </c>
      <c r="Q37" s="22">
        <f t="shared" si="17"/>
        <v>3.8461538461538464E-2</v>
      </c>
      <c r="R37" s="21"/>
      <c r="S37" s="23"/>
      <c r="T37" s="51">
        <f>SUM(T33:T36)</f>
        <v>23</v>
      </c>
      <c r="U37" s="22">
        <f t="shared" si="18"/>
        <v>0.88461538461538458</v>
      </c>
      <c r="V37" s="21">
        <f>SUM(V33:V36)</f>
        <v>3</v>
      </c>
      <c r="W37" s="23">
        <f>V37/D37</f>
        <v>0.11538461538461539</v>
      </c>
    </row>
    <row r="38" spans="1:23" s="36" customFormat="1" ht="20.149999999999999" customHeight="1" x14ac:dyDescent="0.3">
      <c r="A38" s="28">
        <v>29</v>
      </c>
      <c r="B38" s="223" t="s">
        <v>55</v>
      </c>
      <c r="C38" s="63" t="s">
        <v>7</v>
      </c>
      <c r="D38" s="58">
        <v>7</v>
      </c>
      <c r="E38" s="58">
        <v>2</v>
      </c>
      <c r="F38" s="29">
        <v>3</v>
      </c>
      <c r="G38" s="26">
        <f>SUM(F38+E38)/D38</f>
        <v>0.7142857142857143</v>
      </c>
      <c r="H38" s="29">
        <v>2</v>
      </c>
      <c r="I38" s="26">
        <f>H38/D38</f>
        <v>0.2857142857142857</v>
      </c>
      <c r="J38" s="29">
        <v>2</v>
      </c>
      <c r="K38" s="27"/>
      <c r="L38" s="28">
        <v>2</v>
      </c>
      <c r="M38" s="26">
        <f t="shared" si="16"/>
        <v>0.2857142857142857</v>
      </c>
      <c r="N38" s="25">
        <v>5</v>
      </c>
      <c r="O38" s="26">
        <f t="shared" si="12"/>
        <v>0.7142857142857143</v>
      </c>
      <c r="P38" s="25"/>
      <c r="Q38" s="26">
        <f t="shared" si="17"/>
        <v>0</v>
      </c>
      <c r="R38" s="26"/>
      <c r="S38" s="27"/>
      <c r="T38" s="24">
        <v>6</v>
      </c>
      <c r="U38" s="26">
        <f t="shared" si="18"/>
        <v>0.8571428571428571</v>
      </c>
      <c r="V38" s="25">
        <v>1</v>
      </c>
      <c r="W38" s="27">
        <f t="shared" ref="W38:W52" si="35">V38/D38</f>
        <v>0.14285714285714285</v>
      </c>
    </row>
    <row r="39" spans="1:23" s="36" customFormat="1" ht="20.149999999999999" customHeight="1" x14ac:dyDescent="0.3">
      <c r="A39" s="11">
        <v>30</v>
      </c>
      <c r="B39" s="224"/>
      <c r="C39" s="53" t="s">
        <v>6</v>
      </c>
      <c r="D39" s="59">
        <v>5</v>
      </c>
      <c r="E39" s="59">
        <v>1</v>
      </c>
      <c r="F39" s="9">
        <v>2</v>
      </c>
      <c r="G39" s="10">
        <f t="shared" ref="G39:G41" si="36">SUM(F39+E39)/D39</f>
        <v>0.6</v>
      </c>
      <c r="H39" s="9"/>
      <c r="I39" s="10">
        <f t="shared" ref="I39:I41" si="37">H39/D39</f>
        <v>0</v>
      </c>
      <c r="J39" s="13"/>
      <c r="K39" s="14">
        <f>J39/D39</f>
        <v>0</v>
      </c>
      <c r="L39" s="11"/>
      <c r="M39" s="10">
        <f t="shared" si="16"/>
        <v>0</v>
      </c>
      <c r="N39" s="12">
        <v>3</v>
      </c>
      <c r="O39" s="10">
        <f t="shared" si="12"/>
        <v>0.6</v>
      </c>
      <c r="P39" s="12">
        <v>1</v>
      </c>
      <c r="Q39" s="10">
        <f t="shared" si="17"/>
        <v>0.2</v>
      </c>
      <c r="R39" s="15">
        <v>1</v>
      </c>
      <c r="S39" s="14">
        <f>R39/D39</f>
        <v>0.2</v>
      </c>
      <c r="T39" s="52">
        <v>6</v>
      </c>
      <c r="U39" s="10">
        <f t="shared" si="18"/>
        <v>1.2</v>
      </c>
      <c r="V39" s="12"/>
      <c r="W39" s="14"/>
    </row>
    <row r="40" spans="1:23" s="36" customFormat="1" ht="20.149999999999999" customHeight="1" x14ac:dyDescent="0.3">
      <c r="A40" s="11">
        <v>31</v>
      </c>
      <c r="B40" s="224"/>
      <c r="C40" s="53" t="s">
        <v>4</v>
      </c>
      <c r="D40" s="59">
        <v>5</v>
      </c>
      <c r="E40" s="59">
        <v>3</v>
      </c>
      <c r="F40" s="9"/>
      <c r="G40" s="10">
        <f t="shared" si="36"/>
        <v>0.6</v>
      </c>
      <c r="H40" s="9">
        <v>2</v>
      </c>
      <c r="I40" s="10">
        <f t="shared" si="37"/>
        <v>0.4</v>
      </c>
      <c r="J40" s="13"/>
      <c r="K40" s="14"/>
      <c r="L40" s="11"/>
      <c r="M40" s="10">
        <f t="shared" si="16"/>
        <v>0</v>
      </c>
      <c r="N40" s="12">
        <v>5</v>
      </c>
      <c r="O40" s="10">
        <f t="shared" si="12"/>
        <v>1</v>
      </c>
      <c r="P40" s="12"/>
      <c r="Q40" s="10">
        <f t="shared" si="17"/>
        <v>0</v>
      </c>
      <c r="R40" s="10"/>
      <c r="S40" s="14"/>
      <c r="T40" s="52">
        <v>4</v>
      </c>
      <c r="U40" s="10">
        <f t="shared" si="18"/>
        <v>0.8</v>
      </c>
      <c r="V40" s="12"/>
      <c r="W40" s="14"/>
    </row>
    <row r="41" spans="1:23" s="36" customFormat="1" ht="20.149999999999999" customHeight="1" x14ac:dyDescent="0.3">
      <c r="A41" s="11">
        <v>32</v>
      </c>
      <c r="B41" s="224"/>
      <c r="C41" s="53" t="s">
        <v>62</v>
      </c>
      <c r="D41" s="59">
        <v>5</v>
      </c>
      <c r="E41" s="59"/>
      <c r="F41" s="9">
        <v>3</v>
      </c>
      <c r="G41" s="10">
        <f t="shared" si="36"/>
        <v>0.6</v>
      </c>
      <c r="H41" s="9">
        <v>1</v>
      </c>
      <c r="I41" s="10">
        <f t="shared" si="37"/>
        <v>0.2</v>
      </c>
      <c r="J41" s="13" t="s">
        <v>54</v>
      </c>
      <c r="K41" s="14">
        <f t="shared" ref="K41" si="38">J41/D41</f>
        <v>0.2</v>
      </c>
      <c r="L41" s="11">
        <v>1</v>
      </c>
      <c r="M41" s="10">
        <f t="shared" si="16"/>
        <v>0.2</v>
      </c>
      <c r="N41" s="12">
        <v>3</v>
      </c>
      <c r="O41" s="10">
        <f t="shared" si="12"/>
        <v>0.6</v>
      </c>
      <c r="P41" s="12">
        <v>1</v>
      </c>
      <c r="Q41" s="10">
        <f t="shared" si="17"/>
        <v>0.2</v>
      </c>
      <c r="R41" s="10"/>
      <c r="S41" s="14"/>
      <c r="T41" s="52">
        <v>4</v>
      </c>
      <c r="U41" s="10">
        <f t="shared" si="18"/>
        <v>0.8</v>
      </c>
      <c r="V41" s="12">
        <v>1</v>
      </c>
      <c r="W41" s="14">
        <f t="shared" si="35"/>
        <v>0.2</v>
      </c>
    </row>
    <row r="42" spans="1:23" s="36" customFormat="1" ht="20.149999999999999" customHeight="1" x14ac:dyDescent="0.3">
      <c r="A42" s="11">
        <v>33</v>
      </c>
      <c r="B42" s="224"/>
      <c r="C42" s="53" t="s">
        <v>5</v>
      </c>
      <c r="D42" s="59">
        <v>3</v>
      </c>
      <c r="E42" s="59"/>
      <c r="F42" s="9">
        <v>3</v>
      </c>
      <c r="G42" s="10"/>
      <c r="H42" s="9"/>
      <c r="I42" s="10"/>
      <c r="J42" s="13"/>
      <c r="K42" s="14"/>
      <c r="L42" s="11"/>
      <c r="M42" s="10">
        <f t="shared" si="16"/>
        <v>0</v>
      </c>
      <c r="N42" s="12">
        <v>2</v>
      </c>
      <c r="O42" s="10">
        <f t="shared" si="12"/>
        <v>0.66666666666666663</v>
      </c>
      <c r="P42" s="12">
        <v>1</v>
      </c>
      <c r="Q42" s="10">
        <f t="shared" si="17"/>
        <v>0.33333333333333331</v>
      </c>
      <c r="R42" s="10"/>
      <c r="S42" s="14"/>
      <c r="T42" s="52">
        <v>3</v>
      </c>
      <c r="U42" s="10">
        <f t="shared" si="18"/>
        <v>1</v>
      </c>
      <c r="V42" s="12"/>
      <c r="W42" s="14"/>
    </row>
    <row r="43" spans="1:23" s="36" customFormat="1" ht="20.149999999999999" customHeight="1" x14ac:dyDescent="0.3">
      <c r="A43" s="254" t="s">
        <v>29</v>
      </c>
      <c r="B43" s="255"/>
      <c r="C43" s="256"/>
      <c r="D43" s="62">
        <f>SUM(D38:D42)</f>
        <v>25</v>
      </c>
      <c r="E43" s="60">
        <f t="shared" ref="E43:F43" si="39">SUM(E38:E42)</f>
        <v>6</v>
      </c>
      <c r="F43" s="3">
        <f t="shared" si="39"/>
        <v>11</v>
      </c>
      <c r="G43" s="4">
        <f>SUM(F43+E43)/D43</f>
        <v>0.68</v>
      </c>
      <c r="H43" s="3">
        <v>5</v>
      </c>
      <c r="I43" s="4">
        <f>H43/D43</f>
        <v>0.2</v>
      </c>
      <c r="J43" s="3">
        <v>3</v>
      </c>
      <c r="K43" s="55">
        <f>J43/D43</f>
        <v>0.12</v>
      </c>
      <c r="L43" s="18">
        <f>SUM(L38:L42)</f>
        <v>3</v>
      </c>
      <c r="M43" s="6">
        <f t="shared" si="16"/>
        <v>0.12</v>
      </c>
      <c r="N43" s="5">
        <f>SUM(N38:N42)</f>
        <v>18</v>
      </c>
      <c r="O43" s="6">
        <f t="shared" si="12"/>
        <v>0.72</v>
      </c>
      <c r="P43" s="5">
        <f>SUM(P38:P42)</f>
        <v>3</v>
      </c>
      <c r="Q43" s="6">
        <f t="shared" si="17"/>
        <v>0.12</v>
      </c>
      <c r="R43" s="16">
        <f>SUM(R38:R42)</f>
        <v>1</v>
      </c>
      <c r="S43" s="7">
        <f>R43/D43</f>
        <v>0.04</v>
      </c>
      <c r="T43" s="87">
        <f>SUM(T38:T42)</f>
        <v>23</v>
      </c>
      <c r="U43" s="6">
        <f>T43/D43</f>
        <v>0.92</v>
      </c>
      <c r="V43" s="5">
        <f>SUM(V38:V42)</f>
        <v>2</v>
      </c>
      <c r="W43" s="7">
        <f t="shared" si="35"/>
        <v>0.08</v>
      </c>
    </row>
    <row r="44" spans="1:23" s="36" customFormat="1" ht="20.149999999999999" customHeight="1" x14ac:dyDescent="0.3">
      <c r="A44" s="231" t="s">
        <v>77</v>
      </c>
      <c r="B44" s="232"/>
      <c r="C44" s="233"/>
      <c r="D44" s="88">
        <f>D32+D43+D37+D26+D20+D10+D14</f>
        <v>190</v>
      </c>
      <c r="E44" s="89">
        <f t="shared" ref="E44:V44" si="40">E32+E43+E37+E26+E20+E10+E14</f>
        <v>23</v>
      </c>
      <c r="F44" s="89">
        <f t="shared" si="40"/>
        <v>72</v>
      </c>
      <c r="G44" s="90">
        <f>SUM(F44+E44)/D44</f>
        <v>0.5</v>
      </c>
      <c r="H44" s="89">
        <f t="shared" si="40"/>
        <v>59</v>
      </c>
      <c r="I44" s="90">
        <f>H44/D44</f>
        <v>0.31052631578947371</v>
      </c>
      <c r="J44" s="89">
        <f t="shared" si="40"/>
        <v>36</v>
      </c>
      <c r="K44" s="91">
        <f>J44/D44</f>
        <v>0.18947368421052632</v>
      </c>
      <c r="L44" s="88">
        <f t="shared" si="40"/>
        <v>70</v>
      </c>
      <c r="M44" s="90">
        <f>L44/D44</f>
        <v>0.36842105263157893</v>
      </c>
      <c r="N44" s="89">
        <f t="shared" si="40"/>
        <v>96</v>
      </c>
      <c r="O44" s="90">
        <f>N44/D44</f>
        <v>0.50526315789473686</v>
      </c>
      <c r="P44" s="89">
        <f t="shared" si="40"/>
        <v>22</v>
      </c>
      <c r="Q44" s="90">
        <f>P44/D44</f>
        <v>0.11578947368421053</v>
      </c>
      <c r="R44" s="89">
        <f t="shared" si="40"/>
        <v>2</v>
      </c>
      <c r="S44" s="91">
        <f>R44/D44</f>
        <v>1.0526315789473684E-2</v>
      </c>
      <c r="T44" s="92">
        <f t="shared" si="40"/>
        <v>177</v>
      </c>
      <c r="U44" s="90">
        <f>T44/D44</f>
        <v>0.93157894736842106</v>
      </c>
      <c r="V44" s="89">
        <f t="shared" si="40"/>
        <v>13</v>
      </c>
      <c r="W44" s="91">
        <f>V44/D44</f>
        <v>6.8421052631578952E-2</v>
      </c>
    </row>
    <row r="45" spans="1:23" s="36" customFormat="1" ht="20.149999999999999" customHeight="1" x14ac:dyDescent="0.3">
      <c r="A45" s="234" t="s">
        <v>76</v>
      </c>
      <c r="B45" s="234"/>
      <c r="C45" s="234"/>
      <c r="D45" s="234"/>
      <c r="E45" s="234"/>
      <c r="F45" s="234"/>
      <c r="G45" s="234"/>
      <c r="H45" s="234"/>
      <c r="I45" s="234"/>
      <c r="J45" s="234"/>
      <c r="K45" s="234"/>
      <c r="L45" s="234"/>
      <c r="M45" s="234"/>
      <c r="N45" s="234"/>
      <c r="O45" s="234"/>
      <c r="P45" s="234"/>
      <c r="Q45" s="234"/>
      <c r="R45" s="234"/>
      <c r="S45" s="234"/>
      <c r="T45" s="234"/>
      <c r="U45" s="234"/>
      <c r="V45" s="234"/>
      <c r="W45" s="234"/>
    </row>
    <row r="46" spans="1:23" s="36" customFormat="1" ht="20.149999999999999" customHeight="1" x14ac:dyDescent="0.3">
      <c r="A46" s="30">
        <v>34</v>
      </c>
      <c r="B46" s="257" t="s">
        <v>59</v>
      </c>
      <c r="C46" s="68" t="s">
        <v>60</v>
      </c>
      <c r="D46" s="70">
        <v>10</v>
      </c>
      <c r="E46" s="31">
        <v>2</v>
      </c>
      <c r="F46" s="31">
        <v>6</v>
      </c>
      <c r="G46" s="32">
        <f>SUM(F46+E46)/D46</f>
        <v>0.8</v>
      </c>
      <c r="H46" s="31">
        <v>2</v>
      </c>
      <c r="I46" s="32">
        <f>H46/D46</f>
        <v>0.2</v>
      </c>
      <c r="J46" s="31"/>
      <c r="K46" s="34"/>
      <c r="L46" s="65">
        <v>1</v>
      </c>
      <c r="M46" s="32">
        <f>L46/D46</f>
        <v>0.1</v>
      </c>
      <c r="N46" s="33">
        <v>9</v>
      </c>
      <c r="O46" s="32">
        <f t="shared" si="12"/>
        <v>0.9</v>
      </c>
      <c r="P46" s="33"/>
      <c r="Q46" s="32">
        <f>P46/D46</f>
        <v>0</v>
      </c>
      <c r="R46" s="32"/>
      <c r="S46" s="34"/>
      <c r="T46" s="30">
        <v>10</v>
      </c>
      <c r="U46" s="32">
        <f t="shared" ref="U46:U52" si="41">T46/D46</f>
        <v>1</v>
      </c>
      <c r="V46" s="33"/>
      <c r="W46" s="34"/>
    </row>
    <row r="47" spans="1:23" s="36" customFormat="1" ht="20.149999999999999" customHeight="1" x14ac:dyDescent="0.3">
      <c r="A47" s="11">
        <v>35</v>
      </c>
      <c r="B47" s="224"/>
      <c r="C47" s="47" t="s">
        <v>15</v>
      </c>
      <c r="D47" s="8">
        <v>21</v>
      </c>
      <c r="E47" s="9">
        <v>4</v>
      </c>
      <c r="F47" s="9">
        <v>12</v>
      </c>
      <c r="G47" s="10">
        <f t="shared" ref="G47" si="42">SUM(F47+E47)/D47</f>
        <v>0.76190476190476186</v>
      </c>
      <c r="H47" s="9">
        <v>5</v>
      </c>
      <c r="I47" s="10">
        <f t="shared" ref="I47" si="43">H47/D47</f>
        <v>0.23809523809523808</v>
      </c>
      <c r="J47" s="9"/>
      <c r="K47" s="14"/>
      <c r="L47" s="52">
        <v>2</v>
      </c>
      <c r="M47" s="10">
        <f t="shared" si="16"/>
        <v>9.5238095238095233E-2</v>
      </c>
      <c r="N47" s="12">
        <v>18</v>
      </c>
      <c r="O47" s="10">
        <f t="shared" si="12"/>
        <v>0.8571428571428571</v>
      </c>
      <c r="P47" s="12">
        <v>1</v>
      </c>
      <c r="Q47" s="10">
        <f t="shared" si="17"/>
        <v>4.7619047619047616E-2</v>
      </c>
      <c r="R47" s="10"/>
      <c r="S47" s="14"/>
      <c r="T47" s="11">
        <v>19</v>
      </c>
      <c r="U47" s="10">
        <f t="shared" si="41"/>
        <v>0.90476190476190477</v>
      </c>
      <c r="V47" s="12">
        <v>2</v>
      </c>
      <c r="W47" s="14">
        <f t="shared" si="35"/>
        <v>9.5238095238095233E-2</v>
      </c>
    </row>
    <row r="48" spans="1:23" s="36" customFormat="1" ht="20.149999999999999" customHeight="1" x14ac:dyDescent="0.3">
      <c r="A48" s="225" t="s">
        <v>26</v>
      </c>
      <c r="B48" s="226"/>
      <c r="C48" s="258"/>
      <c r="D48" s="71">
        <f>SUM(D46:D47)</f>
        <v>31</v>
      </c>
      <c r="E48" s="19">
        <f>SUM(E46:E47)</f>
        <v>6</v>
      </c>
      <c r="F48" s="19">
        <f>SUM(F46:F47)</f>
        <v>18</v>
      </c>
      <c r="G48" s="20">
        <f>SUM(F48+E48)/D48</f>
        <v>0.77419354838709675</v>
      </c>
      <c r="H48" s="19">
        <f>SUM(H46:H47)</f>
        <v>7</v>
      </c>
      <c r="I48" s="20">
        <f>H48/D48</f>
        <v>0.22580645161290322</v>
      </c>
      <c r="J48" s="37"/>
      <c r="K48" s="54"/>
      <c r="L48" s="51">
        <f>SUM(L46:L47)</f>
        <v>3</v>
      </c>
      <c r="M48" s="22">
        <f>L48/D48</f>
        <v>9.6774193548387094E-2</v>
      </c>
      <c r="N48" s="21">
        <f>SUM(N46:N47)</f>
        <v>27</v>
      </c>
      <c r="O48" s="22">
        <f>N48/D48</f>
        <v>0.87096774193548387</v>
      </c>
      <c r="P48" s="21">
        <f>SUM(P46:P47)</f>
        <v>1</v>
      </c>
      <c r="Q48" s="22">
        <f>P48/D48</f>
        <v>3.2258064516129031E-2</v>
      </c>
      <c r="R48" s="21"/>
      <c r="S48" s="23"/>
      <c r="T48" s="56">
        <f>SUM(T46:T47)</f>
        <v>29</v>
      </c>
      <c r="U48" s="22">
        <f>T48/D48</f>
        <v>0.93548387096774188</v>
      </c>
      <c r="V48" s="21">
        <f>SUM(V46:V47)</f>
        <v>2</v>
      </c>
      <c r="W48" s="23">
        <f>V48/D48</f>
        <v>6.4516129032258063E-2</v>
      </c>
    </row>
    <row r="49" spans="1:23" s="36" customFormat="1" ht="20.149999999999999" customHeight="1" x14ac:dyDescent="0.3">
      <c r="A49" s="28">
        <v>36</v>
      </c>
      <c r="B49" s="25" t="s">
        <v>64</v>
      </c>
      <c r="C49" s="46" t="s">
        <v>56</v>
      </c>
      <c r="D49" s="48">
        <v>1</v>
      </c>
      <c r="E49" s="29"/>
      <c r="F49" s="29">
        <v>1</v>
      </c>
      <c r="G49" s="26">
        <f>F49/D49</f>
        <v>1</v>
      </c>
      <c r="H49" s="29"/>
      <c r="I49" s="26"/>
      <c r="J49" s="17"/>
      <c r="K49" s="27"/>
      <c r="L49" s="24"/>
      <c r="M49" s="26"/>
      <c r="N49" s="25">
        <v>1</v>
      </c>
      <c r="O49" s="26">
        <f>N49/D49</f>
        <v>1</v>
      </c>
      <c r="P49" s="25"/>
      <c r="Q49" s="26"/>
      <c r="R49" s="26"/>
      <c r="S49" s="27"/>
      <c r="T49" s="28">
        <v>1</v>
      </c>
      <c r="U49" s="26">
        <f>T49/D49</f>
        <v>1</v>
      </c>
      <c r="V49" s="25"/>
      <c r="W49" s="27"/>
    </row>
    <row r="50" spans="1:23" s="36" customFormat="1" ht="20.149999999999999" customHeight="1" x14ac:dyDescent="0.3">
      <c r="A50" s="11">
        <v>37</v>
      </c>
      <c r="B50" s="2" t="s">
        <v>61</v>
      </c>
      <c r="C50" s="47"/>
      <c r="D50" s="49">
        <v>16</v>
      </c>
      <c r="E50" s="9">
        <v>1</v>
      </c>
      <c r="F50" s="9">
        <v>14</v>
      </c>
      <c r="G50" s="10">
        <f>SUM(F50+E50)/D50</f>
        <v>0.9375</v>
      </c>
      <c r="H50" s="9">
        <v>1</v>
      </c>
      <c r="I50" s="10">
        <f>H50/D50</f>
        <v>6.25E-2</v>
      </c>
      <c r="J50" s="9"/>
      <c r="K50" s="14"/>
      <c r="L50" s="52"/>
      <c r="M50" s="10"/>
      <c r="N50" s="12">
        <v>15</v>
      </c>
      <c r="O50" s="10">
        <f>N50/D50</f>
        <v>0.9375</v>
      </c>
      <c r="P50" s="12">
        <v>1</v>
      </c>
      <c r="Q50" s="10">
        <f>P50/D50</f>
        <v>6.25E-2</v>
      </c>
      <c r="R50" s="10"/>
      <c r="S50" s="14"/>
      <c r="T50" s="11">
        <v>10</v>
      </c>
      <c r="U50" s="10">
        <f>T50/D50</f>
        <v>0.625</v>
      </c>
      <c r="V50" s="12">
        <v>6</v>
      </c>
      <c r="W50" s="14">
        <f>V50/D50</f>
        <v>0.375</v>
      </c>
    </row>
    <row r="51" spans="1:23" s="36" customFormat="1" ht="20.149999999999999" customHeight="1" x14ac:dyDescent="0.3">
      <c r="A51" s="11">
        <v>38</v>
      </c>
      <c r="B51" s="2" t="s">
        <v>63</v>
      </c>
      <c r="C51" s="53"/>
      <c r="D51" s="49">
        <v>17</v>
      </c>
      <c r="E51" s="9"/>
      <c r="F51" s="9">
        <v>8</v>
      </c>
      <c r="G51" s="10">
        <f t="shared" ref="G51" si="44">SUM(F51+E51)/D51</f>
        <v>0.47058823529411764</v>
      </c>
      <c r="H51" s="9">
        <v>1</v>
      </c>
      <c r="I51" s="10">
        <f t="shared" ref="I51" si="45">H51/D51</f>
        <v>5.8823529411764705E-2</v>
      </c>
      <c r="J51" s="9">
        <v>8</v>
      </c>
      <c r="K51" s="14">
        <f>J51/D51</f>
        <v>0.47058823529411764</v>
      </c>
      <c r="L51" s="11">
        <v>7</v>
      </c>
      <c r="M51" s="10">
        <f t="shared" si="16"/>
        <v>0.41176470588235292</v>
      </c>
      <c r="N51" s="12">
        <v>8</v>
      </c>
      <c r="O51" s="10">
        <f t="shared" si="12"/>
        <v>0.47058823529411764</v>
      </c>
      <c r="P51" s="12">
        <v>2</v>
      </c>
      <c r="Q51" s="10">
        <f t="shared" si="17"/>
        <v>0.11764705882352941</v>
      </c>
      <c r="R51" s="15"/>
      <c r="S51" s="14"/>
      <c r="T51" s="11">
        <v>16</v>
      </c>
      <c r="U51" s="10">
        <f t="shared" si="41"/>
        <v>0.94117647058823528</v>
      </c>
      <c r="V51" s="12">
        <v>1</v>
      </c>
      <c r="W51" s="14">
        <f t="shared" si="35"/>
        <v>5.8823529411764705E-2</v>
      </c>
    </row>
    <row r="52" spans="1:23" s="36" customFormat="1" ht="20.149999999999999" customHeight="1" x14ac:dyDescent="0.3">
      <c r="A52" s="40">
        <v>39</v>
      </c>
      <c r="B52" s="41" t="s">
        <v>79</v>
      </c>
      <c r="C52" s="69" t="s">
        <v>80</v>
      </c>
      <c r="D52" s="72">
        <v>3</v>
      </c>
      <c r="E52" s="42"/>
      <c r="F52" s="42">
        <v>2</v>
      </c>
      <c r="G52" s="43">
        <f>F52/D52</f>
        <v>0.66666666666666663</v>
      </c>
      <c r="H52" s="42"/>
      <c r="I52" s="43"/>
      <c r="J52" s="42">
        <v>1</v>
      </c>
      <c r="K52" s="67">
        <f>J52/D52</f>
        <v>0.33333333333333331</v>
      </c>
      <c r="L52" s="66">
        <v>1</v>
      </c>
      <c r="M52" s="43">
        <f>L52/D52</f>
        <v>0.33333333333333331</v>
      </c>
      <c r="N52" s="44">
        <v>2</v>
      </c>
      <c r="O52" s="43">
        <f>N52/D52</f>
        <v>0.66666666666666663</v>
      </c>
      <c r="P52" s="44"/>
      <c r="Q52" s="43"/>
      <c r="R52" s="45"/>
      <c r="S52" s="67"/>
      <c r="T52" s="40">
        <v>2</v>
      </c>
      <c r="U52" s="43">
        <f t="shared" si="41"/>
        <v>0.66666666666666663</v>
      </c>
      <c r="V52" s="44">
        <v>1</v>
      </c>
      <c r="W52" s="67">
        <f t="shared" si="35"/>
        <v>0.33333333333333331</v>
      </c>
    </row>
    <row r="53" spans="1:23" ht="20.149999999999999" customHeight="1" x14ac:dyDescent="0.3">
      <c r="A53" s="235" t="s">
        <v>78</v>
      </c>
      <c r="B53" s="236"/>
      <c r="C53" s="237"/>
      <c r="D53" s="98">
        <f>SUM(D48:D52)</f>
        <v>68</v>
      </c>
      <c r="E53" s="99">
        <f>SUM(E48:E52)</f>
        <v>7</v>
      </c>
      <c r="F53" s="99">
        <f>SUM(F48:F52)</f>
        <v>43</v>
      </c>
      <c r="G53" s="100">
        <f>SUM(F53+E53)/D53</f>
        <v>0.73529411764705888</v>
      </c>
      <c r="H53" s="99">
        <f>SUM(H48:H52)</f>
        <v>9</v>
      </c>
      <c r="I53" s="100">
        <f>H53/D53</f>
        <v>0.13235294117647059</v>
      </c>
      <c r="J53" s="101">
        <f>SUM(J48:J52)</f>
        <v>9</v>
      </c>
      <c r="K53" s="102">
        <f>SUM(K48:K51)</f>
        <v>0.47058823529411764</v>
      </c>
      <c r="L53" s="103">
        <f>SUM(L48:L52)</f>
        <v>11</v>
      </c>
      <c r="M53" s="100">
        <f>L53/D53</f>
        <v>0.16176470588235295</v>
      </c>
      <c r="N53" s="101">
        <f>SUM(N48:N52)</f>
        <v>53</v>
      </c>
      <c r="O53" s="100">
        <f>N53/D53</f>
        <v>0.77941176470588236</v>
      </c>
      <c r="P53" s="101">
        <f>SUM(P48:P52)</f>
        <v>4</v>
      </c>
      <c r="Q53" s="100">
        <f>P53/D53</f>
        <v>5.8823529411764705E-2</v>
      </c>
      <c r="R53" s="101"/>
      <c r="S53" s="104"/>
      <c r="T53" s="98">
        <f>SUM(T48:T52)</f>
        <v>58</v>
      </c>
      <c r="U53" s="100">
        <f>T53/D53</f>
        <v>0.8529411764705882</v>
      </c>
      <c r="V53" s="101">
        <f>SUM(V48:V52)</f>
        <v>10</v>
      </c>
      <c r="W53" s="102">
        <f>V53/D53</f>
        <v>0.14705882352941177</v>
      </c>
    </row>
    <row r="54" spans="1:23" ht="20.149999999999999" customHeight="1" x14ac:dyDescent="0.3">
      <c r="A54" s="238" t="s">
        <v>81</v>
      </c>
      <c r="B54" s="239"/>
      <c r="C54" s="239"/>
      <c r="D54" s="93">
        <f>D53+D44</f>
        <v>258</v>
      </c>
      <c r="E54" s="94">
        <f t="shared" ref="E54:V54" si="46">E53+E44</f>
        <v>30</v>
      </c>
      <c r="F54" s="94">
        <f t="shared" si="46"/>
        <v>115</v>
      </c>
      <c r="G54" s="95">
        <f>SUM(F54+E54)/D54</f>
        <v>0.56201550387596899</v>
      </c>
      <c r="H54" s="94">
        <f t="shared" si="46"/>
        <v>68</v>
      </c>
      <c r="I54" s="95">
        <f>H54/D54</f>
        <v>0.26356589147286824</v>
      </c>
      <c r="J54" s="96">
        <f t="shared" si="46"/>
        <v>45</v>
      </c>
      <c r="K54" s="97">
        <f>J54/D54</f>
        <v>0.1744186046511628</v>
      </c>
      <c r="L54" s="93">
        <f t="shared" si="46"/>
        <v>81</v>
      </c>
      <c r="M54" s="95">
        <f>L54/D54</f>
        <v>0.31395348837209303</v>
      </c>
      <c r="N54" s="94">
        <f t="shared" si="46"/>
        <v>149</v>
      </c>
      <c r="O54" s="95">
        <f>N54/D54</f>
        <v>0.57751937984496127</v>
      </c>
      <c r="P54" s="94">
        <f t="shared" si="46"/>
        <v>26</v>
      </c>
      <c r="Q54" s="95">
        <f>P54/D54</f>
        <v>0.10077519379844961</v>
      </c>
      <c r="R54" s="96">
        <f t="shared" si="46"/>
        <v>2</v>
      </c>
      <c r="S54" s="97">
        <f>R54/D54</f>
        <v>7.7519379844961239E-3</v>
      </c>
      <c r="T54" s="93">
        <f t="shared" si="46"/>
        <v>235</v>
      </c>
      <c r="U54" s="95">
        <f>T54/D54</f>
        <v>0.91085271317829453</v>
      </c>
      <c r="V54" s="96">
        <f t="shared" si="46"/>
        <v>23</v>
      </c>
      <c r="W54" s="97">
        <f>V54/D54</f>
        <v>8.9147286821705432E-2</v>
      </c>
    </row>
  </sheetData>
  <mergeCells count="28">
    <mergeCell ref="A53:C53"/>
    <mergeCell ref="A54:C54"/>
    <mergeCell ref="A1:W1"/>
    <mergeCell ref="A2:A3"/>
    <mergeCell ref="B2:B3"/>
    <mergeCell ref="C2:C3"/>
    <mergeCell ref="D2:D3"/>
    <mergeCell ref="E2:K2"/>
    <mergeCell ref="L2:S2"/>
    <mergeCell ref="T2:W2"/>
    <mergeCell ref="B38:B42"/>
    <mergeCell ref="A43:C43"/>
    <mergeCell ref="B27:B31"/>
    <mergeCell ref="A32:C32"/>
    <mergeCell ref="B46:B47"/>
    <mergeCell ref="A48:C48"/>
    <mergeCell ref="A45:W45"/>
    <mergeCell ref="B15:B19"/>
    <mergeCell ref="A20:C20"/>
    <mergeCell ref="B21:B25"/>
    <mergeCell ref="A26:C26"/>
    <mergeCell ref="B33:B36"/>
    <mergeCell ref="A37:C37"/>
    <mergeCell ref="B11:B13"/>
    <mergeCell ref="A14:C14"/>
    <mergeCell ref="B4:B9"/>
    <mergeCell ref="A10:C10"/>
    <mergeCell ref="A44:C44"/>
  </mergeCells>
  <phoneticPr fontId="2" type="noConversion"/>
  <printOptions horizontalCentered="1"/>
  <pageMargins left="0.19685039370078741" right="0.19685039370078741" top="0.39370078740157483" bottom="0.39370078740157483" header="0" footer="0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4"/>
  <sheetViews>
    <sheetView workbookViewId="0">
      <selection sqref="A1:W1"/>
    </sheetView>
  </sheetViews>
  <sheetFormatPr defaultColWidth="9" defaultRowHeight="14" x14ac:dyDescent="0.3"/>
  <cols>
    <col min="1" max="1" width="4" style="1" customWidth="1"/>
    <col min="2" max="2" width="7.33203125" style="1" customWidth="1"/>
    <col min="3" max="3" width="20.83203125" style="1" customWidth="1"/>
    <col min="4" max="4" width="6.33203125" style="1" customWidth="1"/>
    <col min="5" max="6" width="4.58203125" style="1" customWidth="1"/>
    <col min="7" max="7" width="8.33203125" style="1" customWidth="1"/>
    <col min="8" max="8" width="4.58203125" style="1" customWidth="1"/>
    <col min="9" max="9" width="7.58203125" style="1" customWidth="1"/>
    <col min="10" max="10" width="4.58203125" style="1" customWidth="1"/>
    <col min="11" max="11" width="7.58203125" style="1" customWidth="1"/>
    <col min="12" max="12" width="4.58203125" style="1" customWidth="1"/>
    <col min="13" max="13" width="7.58203125" style="1" customWidth="1"/>
    <col min="14" max="14" width="4.58203125" style="1" customWidth="1"/>
    <col min="15" max="15" width="8.25" style="1" customWidth="1"/>
    <col min="16" max="16" width="4.58203125" style="1" customWidth="1"/>
    <col min="17" max="17" width="7.58203125" style="1" customWidth="1"/>
    <col min="18" max="18" width="4.58203125" style="1" customWidth="1"/>
    <col min="19" max="19" width="7.58203125" style="1" customWidth="1"/>
    <col min="20" max="20" width="4.58203125" style="1" customWidth="1"/>
    <col min="21" max="21" width="8.08203125" style="1" customWidth="1"/>
    <col min="22" max="22" width="4.58203125" style="1" customWidth="1"/>
    <col min="23" max="23" width="7.58203125" style="1" customWidth="1"/>
    <col min="24" max="16384" width="9" style="1"/>
  </cols>
  <sheetData>
    <row r="1" spans="1:23" ht="31.5" customHeight="1" x14ac:dyDescent="0.3">
      <c r="A1" s="240" t="s">
        <v>95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</row>
    <row r="2" spans="1:23" s="36" customFormat="1" ht="26.25" customHeight="1" x14ac:dyDescent="0.3">
      <c r="A2" s="241" t="s">
        <v>20</v>
      </c>
      <c r="B2" s="243" t="s">
        <v>21</v>
      </c>
      <c r="C2" s="245" t="s">
        <v>22</v>
      </c>
      <c r="D2" s="247" t="s">
        <v>84</v>
      </c>
      <c r="E2" s="249" t="s">
        <v>72</v>
      </c>
      <c r="F2" s="249"/>
      <c r="G2" s="249"/>
      <c r="H2" s="249"/>
      <c r="I2" s="249"/>
      <c r="J2" s="249"/>
      <c r="K2" s="250"/>
      <c r="L2" s="251" t="s">
        <v>73</v>
      </c>
      <c r="M2" s="249"/>
      <c r="N2" s="249"/>
      <c r="O2" s="249"/>
      <c r="P2" s="249"/>
      <c r="Q2" s="249"/>
      <c r="R2" s="249"/>
      <c r="S2" s="250"/>
      <c r="T2" s="252" t="s">
        <v>74</v>
      </c>
      <c r="U2" s="252"/>
      <c r="V2" s="252"/>
      <c r="W2" s="253"/>
    </row>
    <row r="3" spans="1:23" s="36" customFormat="1" ht="35.25" customHeight="1" x14ac:dyDescent="0.3">
      <c r="A3" s="242"/>
      <c r="B3" s="244"/>
      <c r="C3" s="246"/>
      <c r="D3" s="248"/>
      <c r="E3" s="117" t="s">
        <v>16</v>
      </c>
      <c r="F3" s="106" t="s">
        <v>18</v>
      </c>
      <c r="G3" s="106" t="s">
        <v>69</v>
      </c>
      <c r="H3" s="106" t="s">
        <v>17</v>
      </c>
      <c r="I3" s="106" t="s">
        <v>70</v>
      </c>
      <c r="J3" s="107" t="s">
        <v>19</v>
      </c>
      <c r="K3" s="108" t="s">
        <v>25</v>
      </c>
      <c r="L3" s="109" t="s">
        <v>65</v>
      </c>
      <c r="M3" s="110" t="s">
        <v>27</v>
      </c>
      <c r="N3" s="106" t="s">
        <v>66</v>
      </c>
      <c r="O3" s="110" t="s">
        <v>28</v>
      </c>
      <c r="P3" s="106" t="s">
        <v>67</v>
      </c>
      <c r="Q3" s="110" t="s">
        <v>28</v>
      </c>
      <c r="R3" s="106" t="s">
        <v>68</v>
      </c>
      <c r="S3" s="111" t="s">
        <v>28</v>
      </c>
      <c r="T3" s="112" t="s">
        <v>30</v>
      </c>
      <c r="U3" s="113" t="s">
        <v>27</v>
      </c>
      <c r="V3" s="114" t="s">
        <v>32</v>
      </c>
      <c r="W3" s="115" t="s">
        <v>28</v>
      </c>
    </row>
    <row r="4" spans="1:23" s="36" customFormat="1" ht="20.149999999999999" customHeight="1" x14ac:dyDescent="0.3">
      <c r="A4" s="8">
        <v>1</v>
      </c>
      <c r="B4" s="224" t="s">
        <v>33</v>
      </c>
      <c r="C4" s="53" t="s">
        <v>35</v>
      </c>
      <c r="D4" s="59">
        <v>6</v>
      </c>
      <c r="E4" s="59">
        <v>1</v>
      </c>
      <c r="F4" s="9">
        <v>3</v>
      </c>
      <c r="G4" s="10">
        <f>SUM(F4+E4)/D4</f>
        <v>0.66666666666666663</v>
      </c>
      <c r="H4" s="9"/>
      <c r="I4" s="10">
        <f>H4/D4</f>
        <v>0</v>
      </c>
      <c r="J4" s="9">
        <v>2</v>
      </c>
      <c r="K4" s="14">
        <f>J4/D4</f>
        <v>0.33333333333333331</v>
      </c>
      <c r="L4" s="11">
        <v>2</v>
      </c>
      <c r="M4" s="10">
        <f t="shared" ref="M4:M13" si="0">L4/D4</f>
        <v>0.33333333333333331</v>
      </c>
      <c r="N4" s="12">
        <v>2</v>
      </c>
      <c r="O4" s="10">
        <f t="shared" ref="O4:O51" si="1">N4/D4</f>
        <v>0.33333333333333331</v>
      </c>
      <c r="P4" s="12">
        <v>2</v>
      </c>
      <c r="Q4" s="10">
        <f t="shared" ref="Q4:Q13" si="2">P4/D4</f>
        <v>0.33333333333333331</v>
      </c>
      <c r="R4" s="10"/>
      <c r="S4" s="14"/>
      <c r="T4" s="52">
        <v>6</v>
      </c>
      <c r="U4" s="10">
        <f t="shared" ref="U4:U13" si="3">T4/D4</f>
        <v>1</v>
      </c>
      <c r="V4" s="12"/>
      <c r="W4" s="14"/>
    </row>
    <row r="5" spans="1:23" s="36" customFormat="1" ht="20.149999999999999" customHeight="1" x14ac:dyDescent="0.3">
      <c r="A5" s="8">
        <v>2</v>
      </c>
      <c r="B5" s="224"/>
      <c r="C5" s="53" t="s">
        <v>34</v>
      </c>
      <c r="D5" s="59">
        <v>5</v>
      </c>
      <c r="E5" s="59">
        <v>1</v>
      </c>
      <c r="F5" s="9">
        <v>3</v>
      </c>
      <c r="G5" s="10">
        <f t="shared" ref="G5:G9" si="4">SUM(F5+E5)/D5</f>
        <v>0.8</v>
      </c>
      <c r="H5" s="9">
        <v>1</v>
      </c>
      <c r="I5" s="10">
        <f t="shared" ref="I5:I9" si="5">H5/D5</f>
        <v>0.2</v>
      </c>
      <c r="J5" s="13"/>
      <c r="K5" s="14"/>
      <c r="L5" s="11">
        <v>1</v>
      </c>
      <c r="M5" s="10">
        <f t="shared" si="0"/>
        <v>0.2</v>
      </c>
      <c r="N5" s="12">
        <v>2</v>
      </c>
      <c r="O5" s="10">
        <f t="shared" si="1"/>
        <v>0.4</v>
      </c>
      <c r="P5" s="12">
        <v>2</v>
      </c>
      <c r="Q5" s="10">
        <f t="shared" si="2"/>
        <v>0.4</v>
      </c>
      <c r="R5" s="10"/>
      <c r="S5" s="14"/>
      <c r="T5" s="52">
        <v>5</v>
      </c>
      <c r="U5" s="10">
        <f t="shared" si="3"/>
        <v>1</v>
      </c>
      <c r="V5" s="12"/>
      <c r="W5" s="14"/>
    </row>
    <row r="6" spans="1:23" s="36" customFormat="1" ht="20.149999999999999" customHeight="1" x14ac:dyDescent="0.3">
      <c r="A6" s="8">
        <v>3</v>
      </c>
      <c r="B6" s="224"/>
      <c r="C6" s="53" t="s">
        <v>36</v>
      </c>
      <c r="D6" s="59">
        <v>7</v>
      </c>
      <c r="E6" s="59">
        <v>1</v>
      </c>
      <c r="F6" s="9">
        <v>1</v>
      </c>
      <c r="G6" s="10">
        <f t="shared" si="4"/>
        <v>0.2857142857142857</v>
      </c>
      <c r="H6" s="9">
        <v>3</v>
      </c>
      <c r="I6" s="10">
        <f t="shared" si="5"/>
        <v>0.42857142857142855</v>
      </c>
      <c r="J6" s="13"/>
      <c r="K6" s="14"/>
      <c r="L6" s="11">
        <v>1</v>
      </c>
      <c r="M6" s="10">
        <f t="shared" si="0"/>
        <v>0.14285714285714285</v>
      </c>
      <c r="N6" s="12">
        <v>2</v>
      </c>
      <c r="O6" s="10">
        <f t="shared" si="1"/>
        <v>0.2857142857142857</v>
      </c>
      <c r="P6" s="12">
        <v>2</v>
      </c>
      <c r="Q6" s="10">
        <f t="shared" si="2"/>
        <v>0.2857142857142857</v>
      </c>
      <c r="R6" s="10"/>
      <c r="S6" s="14"/>
      <c r="T6" s="52">
        <v>5</v>
      </c>
      <c r="U6" s="10">
        <f t="shared" si="3"/>
        <v>0.7142857142857143</v>
      </c>
      <c r="V6" s="12"/>
      <c r="W6" s="14"/>
    </row>
    <row r="7" spans="1:23" s="36" customFormat="1" ht="20.149999999999999" customHeight="1" x14ac:dyDescent="0.3">
      <c r="A7" s="8">
        <v>4</v>
      </c>
      <c r="B7" s="224"/>
      <c r="C7" s="53" t="s">
        <v>37</v>
      </c>
      <c r="D7" s="59">
        <v>3</v>
      </c>
      <c r="E7" s="59">
        <v>1</v>
      </c>
      <c r="F7" s="9"/>
      <c r="G7" s="10">
        <f t="shared" si="4"/>
        <v>0.33333333333333331</v>
      </c>
      <c r="H7" s="9">
        <v>1</v>
      </c>
      <c r="I7" s="10">
        <f t="shared" si="5"/>
        <v>0.33333333333333331</v>
      </c>
      <c r="J7" s="13"/>
      <c r="K7" s="14"/>
      <c r="L7" s="11">
        <v>1</v>
      </c>
      <c r="M7" s="10">
        <f t="shared" si="0"/>
        <v>0.33333333333333331</v>
      </c>
      <c r="N7" s="12">
        <v>1</v>
      </c>
      <c r="O7" s="10">
        <f t="shared" si="1"/>
        <v>0.33333333333333331</v>
      </c>
      <c r="P7" s="12">
        <v>0</v>
      </c>
      <c r="Q7" s="10">
        <f t="shared" si="2"/>
        <v>0</v>
      </c>
      <c r="R7" s="10"/>
      <c r="S7" s="14"/>
      <c r="T7" s="52">
        <v>2</v>
      </c>
      <c r="U7" s="10">
        <f t="shared" si="3"/>
        <v>0.66666666666666663</v>
      </c>
      <c r="V7" s="12"/>
      <c r="W7" s="14"/>
    </row>
    <row r="8" spans="1:23" s="36" customFormat="1" ht="20.149999999999999" customHeight="1" x14ac:dyDescent="0.3">
      <c r="A8" s="8">
        <v>5</v>
      </c>
      <c r="B8" s="224"/>
      <c r="C8" s="53" t="s">
        <v>38</v>
      </c>
      <c r="D8" s="59">
        <v>4</v>
      </c>
      <c r="E8" s="59"/>
      <c r="F8" s="9">
        <v>1</v>
      </c>
      <c r="G8" s="10">
        <f t="shared" si="4"/>
        <v>0.25</v>
      </c>
      <c r="H8" s="9">
        <v>3</v>
      </c>
      <c r="I8" s="10">
        <f t="shared" si="5"/>
        <v>0.75</v>
      </c>
      <c r="J8" s="13"/>
      <c r="K8" s="14"/>
      <c r="L8" s="11">
        <v>3</v>
      </c>
      <c r="M8" s="10">
        <f t="shared" si="0"/>
        <v>0.75</v>
      </c>
      <c r="N8" s="12">
        <v>1</v>
      </c>
      <c r="O8" s="10">
        <f t="shared" si="1"/>
        <v>0.25</v>
      </c>
      <c r="P8" s="12">
        <v>0</v>
      </c>
      <c r="Q8" s="10">
        <f t="shared" si="2"/>
        <v>0</v>
      </c>
      <c r="R8" s="12"/>
      <c r="S8" s="14"/>
      <c r="T8" s="52">
        <v>4</v>
      </c>
      <c r="U8" s="10">
        <f t="shared" si="3"/>
        <v>1</v>
      </c>
      <c r="V8" s="12"/>
      <c r="W8" s="14"/>
    </row>
    <row r="9" spans="1:23" s="36" customFormat="1" ht="20.149999999999999" customHeight="1" x14ac:dyDescent="0.3">
      <c r="A9" s="8">
        <v>6</v>
      </c>
      <c r="B9" s="224"/>
      <c r="C9" s="53" t="s">
        <v>39</v>
      </c>
      <c r="D9" s="59">
        <v>3</v>
      </c>
      <c r="E9" s="59"/>
      <c r="F9" s="9">
        <v>1</v>
      </c>
      <c r="G9" s="10">
        <f t="shared" si="4"/>
        <v>0.33333333333333331</v>
      </c>
      <c r="H9" s="9">
        <v>1</v>
      </c>
      <c r="I9" s="10">
        <f t="shared" si="5"/>
        <v>0.33333333333333331</v>
      </c>
      <c r="J9" s="13"/>
      <c r="K9" s="14"/>
      <c r="L9" s="11">
        <v>1</v>
      </c>
      <c r="M9" s="10">
        <f t="shared" si="0"/>
        <v>0.33333333333333331</v>
      </c>
      <c r="N9" s="12">
        <v>1</v>
      </c>
      <c r="O9" s="10">
        <f t="shared" si="1"/>
        <v>0.33333333333333331</v>
      </c>
      <c r="P9" s="12">
        <v>0</v>
      </c>
      <c r="Q9" s="10">
        <f t="shared" si="2"/>
        <v>0</v>
      </c>
      <c r="R9" s="10"/>
      <c r="S9" s="14"/>
      <c r="T9" s="52">
        <v>2</v>
      </c>
      <c r="U9" s="10">
        <f t="shared" si="3"/>
        <v>0.66666666666666663</v>
      </c>
      <c r="V9" s="12"/>
      <c r="W9" s="14"/>
    </row>
    <row r="10" spans="1:23" s="36" customFormat="1" ht="20.149999999999999" customHeight="1" x14ac:dyDescent="0.3">
      <c r="A10" s="228" t="s">
        <v>3</v>
      </c>
      <c r="B10" s="229"/>
      <c r="C10" s="230"/>
      <c r="D10" s="124">
        <f>SUM(D4:D9)</f>
        <v>28</v>
      </c>
      <c r="E10" s="57">
        <f>SUM(E4:E9)</f>
        <v>4</v>
      </c>
      <c r="F10" s="19">
        <f>SUM(F4:F9)</f>
        <v>9</v>
      </c>
      <c r="G10" s="20">
        <f>SUM(F10+E10)/D10</f>
        <v>0.4642857142857143</v>
      </c>
      <c r="H10" s="125">
        <f>SUM(H4:H9)</f>
        <v>9</v>
      </c>
      <c r="I10" s="20">
        <f>H10/D10</f>
        <v>0.32142857142857145</v>
      </c>
      <c r="J10" s="125">
        <v>2</v>
      </c>
      <c r="K10" s="54">
        <f>J10/D10</f>
        <v>7.1428571428571425E-2</v>
      </c>
      <c r="L10" s="121">
        <f>SUM(L4:L9)</f>
        <v>9</v>
      </c>
      <c r="M10" s="22">
        <f t="shared" si="0"/>
        <v>0.32142857142857145</v>
      </c>
      <c r="N10" s="122">
        <f t="shared" ref="N10:P10" si="6">SUM(N4:N9)</f>
        <v>9</v>
      </c>
      <c r="O10" s="22">
        <f t="shared" si="1"/>
        <v>0.32142857142857145</v>
      </c>
      <c r="P10" s="122">
        <f t="shared" si="6"/>
        <v>6</v>
      </c>
      <c r="Q10" s="22">
        <f t="shared" si="2"/>
        <v>0.21428571428571427</v>
      </c>
      <c r="R10" s="122"/>
      <c r="S10" s="23"/>
      <c r="T10" s="51">
        <f t="shared" ref="T10" si="7">SUM(T4:T9)</f>
        <v>24</v>
      </c>
      <c r="U10" s="22">
        <f t="shared" si="3"/>
        <v>0.8571428571428571</v>
      </c>
      <c r="V10" s="122"/>
      <c r="W10" s="23"/>
    </row>
    <row r="11" spans="1:23" s="36" customFormat="1" ht="20.149999999999999" customHeight="1" x14ac:dyDescent="0.3">
      <c r="A11" s="83">
        <v>7</v>
      </c>
      <c r="B11" s="223" t="s">
        <v>23</v>
      </c>
      <c r="C11" s="63" t="s">
        <v>0</v>
      </c>
      <c r="D11" s="74">
        <v>41</v>
      </c>
      <c r="E11" s="86"/>
      <c r="F11" s="17">
        <v>7</v>
      </c>
      <c r="G11" s="26">
        <f>SUM(F11+E11)/D11</f>
        <v>0.17073170731707318</v>
      </c>
      <c r="H11" s="17">
        <v>6</v>
      </c>
      <c r="I11" s="26">
        <f>H11/D11</f>
        <v>0.14634146341463414</v>
      </c>
      <c r="J11" s="29">
        <v>4</v>
      </c>
      <c r="K11" s="27">
        <f>J11/D11</f>
        <v>9.7560975609756101E-2</v>
      </c>
      <c r="L11" s="83">
        <v>8</v>
      </c>
      <c r="M11" s="26">
        <f t="shared" si="0"/>
        <v>0.1951219512195122</v>
      </c>
      <c r="N11" s="25">
        <v>8</v>
      </c>
      <c r="O11" s="26">
        <f t="shared" si="1"/>
        <v>0.1951219512195122</v>
      </c>
      <c r="P11" s="25">
        <v>1</v>
      </c>
      <c r="Q11" s="26">
        <f t="shared" si="2"/>
        <v>2.4390243902439025E-2</v>
      </c>
      <c r="R11" s="26"/>
      <c r="S11" s="27"/>
      <c r="T11" s="24">
        <v>14</v>
      </c>
      <c r="U11" s="26">
        <f t="shared" si="3"/>
        <v>0.34146341463414637</v>
      </c>
      <c r="V11" s="25">
        <v>3</v>
      </c>
      <c r="W11" s="27">
        <f>V11/D11</f>
        <v>7.3170731707317069E-2</v>
      </c>
    </row>
    <row r="12" spans="1:23" s="36" customFormat="1" ht="20.149999999999999" customHeight="1" x14ac:dyDescent="0.3">
      <c r="A12" s="11">
        <v>8</v>
      </c>
      <c r="B12" s="224"/>
      <c r="C12" s="53" t="s">
        <v>1</v>
      </c>
      <c r="D12" s="85">
        <v>6</v>
      </c>
      <c r="E12" s="59">
        <v>1</v>
      </c>
      <c r="F12" s="9">
        <v>1</v>
      </c>
      <c r="G12" s="10">
        <f t="shared" ref="G12:G13" si="8">SUM(F12+E12)/D12</f>
        <v>0.33333333333333331</v>
      </c>
      <c r="H12" s="9">
        <v>1</v>
      </c>
      <c r="I12" s="10">
        <f t="shared" ref="I12:I13" si="9">H12/D12</f>
        <v>0.16666666666666666</v>
      </c>
      <c r="J12" s="9">
        <v>3</v>
      </c>
      <c r="K12" s="14">
        <f t="shared" ref="K12:K13" si="10">J12/D12</f>
        <v>0.5</v>
      </c>
      <c r="L12" s="11">
        <v>4</v>
      </c>
      <c r="M12" s="10">
        <f t="shared" si="0"/>
        <v>0.66666666666666663</v>
      </c>
      <c r="N12" s="12">
        <v>1</v>
      </c>
      <c r="O12" s="10">
        <f t="shared" si="1"/>
        <v>0.16666666666666666</v>
      </c>
      <c r="P12" s="12">
        <v>1</v>
      </c>
      <c r="Q12" s="10">
        <f t="shared" si="2"/>
        <v>0.16666666666666666</v>
      </c>
      <c r="R12" s="10"/>
      <c r="S12" s="14"/>
      <c r="T12" s="52">
        <v>6</v>
      </c>
      <c r="U12" s="10">
        <f t="shared" si="3"/>
        <v>1</v>
      </c>
      <c r="V12" s="12">
        <v>0</v>
      </c>
      <c r="W12" s="14">
        <f t="shared" ref="W12:W14" si="11">V12/D12</f>
        <v>0</v>
      </c>
    </row>
    <row r="13" spans="1:23" s="36" customFormat="1" ht="20.149999999999999" customHeight="1" x14ac:dyDescent="0.3">
      <c r="A13" s="11">
        <v>9</v>
      </c>
      <c r="B13" s="224"/>
      <c r="C13" s="53" t="s">
        <v>2</v>
      </c>
      <c r="D13" s="85">
        <v>15</v>
      </c>
      <c r="E13" s="59">
        <v>2</v>
      </c>
      <c r="F13" s="9"/>
      <c r="G13" s="10">
        <f t="shared" si="8"/>
        <v>0.13333333333333333</v>
      </c>
      <c r="H13" s="9"/>
      <c r="I13" s="10">
        <f t="shared" si="9"/>
        <v>0</v>
      </c>
      <c r="J13" s="9">
        <v>3</v>
      </c>
      <c r="K13" s="14">
        <f t="shared" si="10"/>
        <v>0.2</v>
      </c>
      <c r="L13" s="11">
        <v>3</v>
      </c>
      <c r="M13" s="10">
        <f t="shared" si="0"/>
        <v>0.2</v>
      </c>
      <c r="N13" s="12">
        <v>0</v>
      </c>
      <c r="O13" s="10">
        <f t="shared" si="1"/>
        <v>0</v>
      </c>
      <c r="P13" s="12">
        <v>1</v>
      </c>
      <c r="Q13" s="10">
        <f t="shared" si="2"/>
        <v>6.6666666666666666E-2</v>
      </c>
      <c r="R13" s="12">
        <v>1</v>
      </c>
      <c r="S13" s="14">
        <f>R13/D13</f>
        <v>6.6666666666666666E-2</v>
      </c>
      <c r="T13" s="52">
        <v>4</v>
      </c>
      <c r="U13" s="10">
        <f t="shared" si="3"/>
        <v>0.26666666666666666</v>
      </c>
      <c r="V13" s="12">
        <v>1</v>
      </c>
      <c r="W13" s="14">
        <f t="shared" si="11"/>
        <v>6.6666666666666666E-2</v>
      </c>
    </row>
    <row r="14" spans="1:23" s="36" customFormat="1" ht="20.149999999999999" customHeight="1" x14ac:dyDescent="0.3">
      <c r="A14" s="225" t="s">
        <v>26</v>
      </c>
      <c r="B14" s="226"/>
      <c r="C14" s="227"/>
      <c r="D14" s="124">
        <f>SUM(D11:D13)</f>
        <v>62</v>
      </c>
      <c r="E14" s="57">
        <f>SUM(E11:E13)</f>
        <v>3</v>
      </c>
      <c r="F14" s="19">
        <f>SUM(F11:F13)</f>
        <v>8</v>
      </c>
      <c r="G14" s="20">
        <f>SUM(F14+E14)/D14</f>
        <v>0.17741935483870969</v>
      </c>
      <c r="H14" s="38">
        <f>SUM(H11:H13)</f>
        <v>7</v>
      </c>
      <c r="I14" s="20">
        <f>H14/D14</f>
        <v>0.11290322580645161</v>
      </c>
      <c r="J14" s="125">
        <f>SUM(J11:J13)</f>
        <v>10</v>
      </c>
      <c r="K14" s="54">
        <f>J14/D14</f>
        <v>0.16129032258064516</v>
      </c>
      <c r="L14" s="121">
        <f>SUM(L11:L13)</f>
        <v>15</v>
      </c>
      <c r="M14" s="22">
        <f>L14/D14</f>
        <v>0.24193548387096775</v>
      </c>
      <c r="N14" s="122">
        <f>SUM(N11:N13)</f>
        <v>9</v>
      </c>
      <c r="O14" s="22">
        <f t="shared" si="1"/>
        <v>0.14516129032258066</v>
      </c>
      <c r="P14" s="122">
        <f>SUM(P11:P13)</f>
        <v>3</v>
      </c>
      <c r="Q14" s="22">
        <f>P14/D14</f>
        <v>4.8387096774193547E-2</v>
      </c>
      <c r="R14" s="122">
        <v>1</v>
      </c>
      <c r="S14" s="23">
        <f>R14/D14</f>
        <v>1.6129032258064516E-2</v>
      </c>
      <c r="T14" s="51">
        <f>SUM(T11:T13)</f>
        <v>24</v>
      </c>
      <c r="U14" s="22">
        <f>T14/D14</f>
        <v>0.38709677419354838</v>
      </c>
      <c r="V14" s="122">
        <f>SUM(V11:V13)</f>
        <v>4</v>
      </c>
      <c r="W14" s="23">
        <f t="shared" si="11"/>
        <v>6.4516129032258063E-2</v>
      </c>
    </row>
    <row r="15" spans="1:23" s="36" customFormat="1" ht="20.149999999999999" customHeight="1" x14ac:dyDescent="0.3">
      <c r="A15" s="83">
        <v>10</v>
      </c>
      <c r="B15" s="223" t="s">
        <v>46</v>
      </c>
      <c r="C15" s="63" t="s">
        <v>44</v>
      </c>
      <c r="D15" s="73">
        <v>7</v>
      </c>
      <c r="E15" s="58"/>
      <c r="F15" s="29">
        <v>3</v>
      </c>
      <c r="G15" s="26">
        <f>SUM(F15+E15)/D15</f>
        <v>0.42857142857142855</v>
      </c>
      <c r="H15" s="29">
        <v>2</v>
      </c>
      <c r="I15" s="26">
        <f>H15/D15</f>
        <v>0.2857142857142857</v>
      </c>
      <c r="J15" s="29">
        <v>1</v>
      </c>
      <c r="K15" s="27">
        <f>J15/D15</f>
        <v>0.14285714285714285</v>
      </c>
      <c r="L15" s="83">
        <v>3</v>
      </c>
      <c r="M15" s="26">
        <f t="shared" ref="M15:M51" si="12">L15/D15</f>
        <v>0.42857142857142855</v>
      </c>
      <c r="N15" s="25">
        <v>3</v>
      </c>
      <c r="O15" s="26">
        <f t="shared" si="1"/>
        <v>0.42857142857142855</v>
      </c>
      <c r="P15" s="25"/>
      <c r="Q15" s="26">
        <f t="shared" ref="Q15:Q51" si="13">P15/D15</f>
        <v>0</v>
      </c>
      <c r="R15" s="26"/>
      <c r="S15" s="27"/>
      <c r="T15" s="24">
        <v>6</v>
      </c>
      <c r="U15" s="26">
        <f t="shared" ref="U15:U42" si="14">T15/D15</f>
        <v>0.8571428571428571</v>
      </c>
      <c r="V15" s="25"/>
      <c r="W15" s="27"/>
    </row>
    <row r="16" spans="1:23" s="36" customFormat="1" ht="20.149999999999999" customHeight="1" x14ac:dyDescent="0.3">
      <c r="A16" s="11">
        <v>11</v>
      </c>
      <c r="B16" s="224"/>
      <c r="C16" s="53" t="s">
        <v>45</v>
      </c>
      <c r="D16" s="61">
        <v>3</v>
      </c>
      <c r="E16" s="59"/>
      <c r="F16" s="9">
        <v>1</v>
      </c>
      <c r="G16" s="10">
        <f t="shared" ref="G16:G19" si="15">SUM(F16+E16)/D16</f>
        <v>0.33333333333333331</v>
      </c>
      <c r="H16" s="9">
        <v>1</v>
      </c>
      <c r="I16" s="10">
        <f t="shared" ref="I16:I19" si="16">H16/D16</f>
        <v>0.33333333333333331</v>
      </c>
      <c r="J16" s="9">
        <v>1</v>
      </c>
      <c r="K16" s="14">
        <f t="shared" ref="K16:K19" si="17">J16/D16</f>
        <v>0.33333333333333331</v>
      </c>
      <c r="L16" s="11">
        <v>1</v>
      </c>
      <c r="M16" s="10">
        <f t="shared" si="12"/>
        <v>0.33333333333333331</v>
      </c>
      <c r="N16" s="12">
        <v>2</v>
      </c>
      <c r="O16" s="10">
        <f t="shared" si="1"/>
        <v>0.66666666666666663</v>
      </c>
      <c r="P16" s="12"/>
      <c r="Q16" s="10">
        <f t="shared" si="13"/>
        <v>0</v>
      </c>
      <c r="R16" s="10"/>
      <c r="S16" s="14"/>
      <c r="T16" s="52">
        <v>3</v>
      </c>
      <c r="U16" s="10">
        <f t="shared" si="14"/>
        <v>1</v>
      </c>
      <c r="V16" s="12"/>
      <c r="W16" s="14"/>
    </row>
    <row r="17" spans="1:23" s="36" customFormat="1" ht="20.149999999999999" customHeight="1" x14ac:dyDescent="0.3">
      <c r="A17" s="11">
        <v>12</v>
      </c>
      <c r="B17" s="224"/>
      <c r="C17" s="53" t="s">
        <v>41</v>
      </c>
      <c r="D17" s="61">
        <v>6</v>
      </c>
      <c r="E17" s="59"/>
      <c r="F17" s="9">
        <v>3</v>
      </c>
      <c r="G17" s="10">
        <f t="shared" si="15"/>
        <v>0.5</v>
      </c>
      <c r="H17" s="9"/>
      <c r="I17" s="10">
        <f t="shared" si="16"/>
        <v>0</v>
      </c>
      <c r="J17" s="9">
        <v>1</v>
      </c>
      <c r="K17" s="14">
        <f t="shared" si="17"/>
        <v>0.16666666666666666</v>
      </c>
      <c r="L17" s="11">
        <v>1</v>
      </c>
      <c r="M17" s="10">
        <f t="shared" si="12"/>
        <v>0.16666666666666666</v>
      </c>
      <c r="N17" s="12">
        <v>1</v>
      </c>
      <c r="O17" s="10">
        <f t="shared" si="1"/>
        <v>0.16666666666666666</v>
      </c>
      <c r="P17" s="12">
        <v>2</v>
      </c>
      <c r="Q17" s="10">
        <f t="shared" si="13"/>
        <v>0.33333333333333331</v>
      </c>
      <c r="R17" s="10"/>
      <c r="S17" s="14"/>
      <c r="T17" s="52">
        <v>4</v>
      </c>
      <c r="U17" s="10">
        <f t="shared" si="14"/>
        <v>0.66666666666666663</v>
      </c>
      <c r="V17" s="12"/>
      <c r="W17" s="14"/>
    </row>
    <row r="18" spans="1:23" s="36" customFormat="1" ht="20.149999999999999" customHeight="1" x14ac:dyDescent="0.3">
      <c r="A18" s="11">
        <v>13</v>
      </c>
      <c r="B18" s="224"/>
      <c r="C18" s="53" t="s">
        <v>42</v>
      </c>
      <c r="D18" s="61">
        <v>6</v>
      </c>
      <c r="E18" s="59">
        <v>1</v>
      </c>
      <c r="F18" s="9">
        <v>3</v>
      </c>
      <c r="G18" s="10">
        <f t="shared" si="15"/>
        <v>0.66666666666666663</v>
      </c>
      <c r="H18" s="9">
        <v>2</v>
      </c>
      <c r="I18" s="10">
        <f t="shared" si="16"/>
        <v>0.33333333333333331</v>
      </c>
      <c r="J18" s="13"/>
      <c r="K18" s="14"/>
      <c r="L18" s="11">
        <v>1</v>
      </c>
      <c r="M18" s="10">
        <f t="shared" si="12"/>
        <v>0.16666666666666666</v>
      </c>
      <c r="N18" s="12">
        <v>4</v>
      </c>
      <c r="O18" s="10">
        <f t="shared" si="1"/>
        <v>0.66666666666666663</v>
      </c>
      <c r="P18" s="12">
        <v>1</v>
      </c>
      <c r="Q18" s="10">
        <f t="shared" si="13"/>
        <v>0.16666666666666666</v>
      </c>
      <c r="R18" s="10"/>
      <c r="S18" s="14"/>
      <c r="T18" s="52">
        <v>5</v>
      </c>
      <c r="U18" s="10">
        <f t="shared" si="14"/>
        <v>0.83333333333333337</v>
      </c>
      <c r="V18" s="12">
        <v>1</v>
      </c>
      <c r="W18" s="14">
        <f>V18/D18</f>
        <v>0.16666666666666666</v>
      </c>
    </row>
    <row r="19" spans="1:23" s="36" customFormat="1" ht="20.149999999999999" customHeight="1" x14ac:dyDescent="0.3">
      <c r="A19" s="11">
        <v>14</v>
      </c>
      <c r="B19" s="224"/>
      <c r="C19" s="53" t="s">
        <v>43</v>
      </c>
      <c r="D19" s="61">
        <v>22</v>
      </c>
      <c r="E19" s="59">
        <v>1</v>
      </c>
      <c r="F19" s="9">
        <v>3</v>
      </c>
      <c r="G19" s="10">
        <f t="shared" si="15"/>
        <v>0.18181818181818182</v>
      </c>
      <c r="H19" s="9">
        <v>4</v>
      </c>
      <c r="I19" s="10">
        <f t="shared" si="16"/>
        <v>0.18181818181818182</v>
      </c>
      <c r="J19" s="9">
        <v>4</v>
      </c>
      <c r="K19" s="14">
        <f t="shared" si="17"/>
        <v>0.18181818181818182</v>
      </c>
      <c r="L19" s="11">
        <v>7</v>
      </c>
      <c r="M19" s="10">
        <f t="shared" si="12"/>
        <v>0.31818181818181818</v>
      </c>
      <c r="N19" s="12">
        <v>4</v>
      </c>
      <c r="O19" s="10">
        <f t="shared" si="1"/>
        <v>0.18181818181818182</v>
      </c>
      <c r="P19" s="12">
        <v>1</v>
      </c>
      <c r="Q19" s="10">
        <f t="shared" si="13"/>
        <v>4.5454545454545456E-2</v>
      </c>
      <c r="R19" s="12"/>
      <c r="S19" s="14"/>
      <c r="T19" s="52">
        <v>11</v>
      </c>
      <c r="U19" s="10">
        <f t="shared" si="14"/>
        <v>0.5</v>
      </c>
      <c r="V19" s="12">
        <v>1</v>
      </c>
      <c r="W19" s="14">
        <f t="shared" ref="W19:W20" si="18">V19/D19</f>
        <v>4.5454545454545456E-2</v>
      </c>
    </row>
    <row r="20" spans="1:23" s="36" customFormat="1" ht="20.149999999999999" customHeight="1" x14ac:dyDescent="0.3">
      <c r="A20" s="225" t="s">
        <v>26</v>
      </c>
      <c r="B20" s="226"/>
      <c r="C20" s="227"/>
      <c r="D20" s="124">
        <f>SUM(D15:D19)</f>
        <v>44</v>
      </c>
      <c r="E20" s="57">
        <f>SUM(E15:E19)</f>
        <v>2</v>
      </c>
      <c r="F20" s="19">
        <f>SUM(F15:F19)</f>
        <v>13</v>
      </c>
      <c r="G20" s="20">
        <f>SUM(F20+E20)/D20</f>
        <v>0.34090909090909088</v>
      </c>
      <c r="H20" s="125">
        <f>SUM(H15:H19)</f>
        <v>9</v>
      </c>
      <c r="I20" s="20">
        <f>H20/D20</f>
        <v>0.20454545454545456</v>
      </c>
      <c r="J20" s="125">
        <f>SUM(J15:J19)</f>
        <v>7</v>
      </c>
      <c r="K20" s="54">
        <f>J20/D20</f>
        <v>0.15909090909090909</v>
      </c>
      <c r="L20" s="121">
        <f>SUM(L15:L19)</f>
        <v>13</v>
      </c>
      <c r="M20" s="22">
        <f t="shared" si="12"/>
        <v>0.29545454545454547</v>
      </c>
      <c r="N20" s="122">
        <f>SUM(N15:N19)</f>
        <v>14</v>
      </c>
      <c r="O20" s="22">
        <f t="shared" si="1"/>
        <v>0.31818181818181818</v>
      </c>
      <c r="P20" s="122">
        <f>SUM(P15:P19)</f>
        <v>4</v>
      </c>
      <c r="Q20" s="22">
        <f t="shared" si="13"/>
        <v>9.0909090909090912E-2</v>
      </c>
      <c r="R20" s="122"/>
      <c r="S20" s="23"/>
      <c r="T20" s="51">
        <f>SUM(T15:T19)</f>
        <v>29</v>
      </c>
      <c r="U20" s="22">
        <f t="shared" si="14"/>
        <v>0.65909090909090906</v>
      </c>
      <c r="V20" s="122">
        <v>2</v>
      </c>
      <c r="W20" s="23">
        <f t="shared" si="18"/>
        <v>4.5454545454545456E-2</v>
      </c>
    </row>
    <row r="21" spans="1:23" s="36" customFormat="1" ht="20.149999999999999" customHeight="1" x14ac:dyDescent="0.3">
      <c r="A21" s="83">
        <v>15</v>
      </c>
      <c r="B21" s="223" t="s">
        <v>47</v>
      </c>
      <c r="C21" s="63" t="s">
        <v>48</v>
      </c>
      <c r="D21" s="73">
        <v>35</v>
      </c>
      <c r="E21" s="58">
        <v>3</v>
      </c>
      <c r="F21" s="29">
        <v>2</v>
      </c>
      <c r="G21" s="26">
        <f>SUM(F21+E21)/D21</f>
        <v>0.14285714285714285</v>
      </c>
      <c r="H21" s="29">
        <v>5</v>
      </c>
      <c r="I21" s="26">
        <f>H21/D21</f>
        <v>0.14285714285714285</v>
      </c>
      <c r="J21" s="29">
        <v>5</v>
      </c>
      <c r="K21" s="27">
        <f>J21/D21</f>
        <v>0.14285714285714285</v>
      </c>
      <c r="L21" s="83">
        <v>7</v>
      </c>
      <c r="M21" s="26">
        <f t="shared" si="12"/>
        <v>0.2</v>
      </c>
      <c r="N21" s="25">
        <v>6</v>
      </c>
      <c r="O21" s="26">
        <f t="shared" si="1"/>
        <v>0.17142857142857143</v>
      </c>
      <c r="P21" s="25">
        <v>2</v>
      </c>
      <c r="Q21" s="26">
        <f t="shared" si="13"/>
        <v>5.7142857142857141E-2</v>
      </c>
      <c r="R21" s="26"/>
      <c r="S21" s="27"/>
      <c r="T21" s="24">
        <v>15</v>
      </c>
      <c r="U21" s="26">
        <f t="shared" si="14"/>
        <v>0.42857142857142855</v>
      </c>
      <c r="V21" s="25"/>
      <c r="W21" s="84"/>
    </row>
    <row r="22" spans="1:23" s="36" customFormat="1" ht="20.149999999999999" customHeight="1" x14ac:dyDescent="0.3">
      <c r="A22" s="11">
        <v>16</v>
      </c>
      <c r="B22" s="224"/>
      <c r="C22" s="53" t="s">
        <v>50</v>
      </c>
      <c r="D22" s="61">
        <v>4</v>
      </c>
      <c r="E22" s="59">
        <v>1</v>
      </c>
      <c r="F22" s="9">
        <v>1</v>
      </c>
      <c r="G22" s="10">
        <f t="shared" ref="G22:G23" si="19">SUM(F22+E22)/D22</f>
        <v>0.5</v>
      </c>
      <c r="H22" s="9">
        <v>1</v>
      </c>
      <c r="I22" s="10">
        <f t="shared" ref="I22:I23" si="20">H22/D22</f>
        <v>0.25</v>
      </c>
      <c r="J22" s="9">
        <v>1</v>
      </c>
      <c r="K22" s="14">
        <f>J22/D22</f>
        <v>0.25</v>
      </c>
      <c r="L22" s="11"/>
      <c r="M22" s="10">
        <f t="shared" si="12"/>
        <v>0</v>
      </c>
      <c r="N22" s="12">
        <v>3</v>
      </c>
      <c r="O22" s="10">
        <f t="shared" si="1"/>
        <v>0.75</v>
      </c>
      <c r="P22" s="12">
        <v>1</v>
      </c>
      <c r="Q22" s="10">
        <f t="shared" si="13"/>
        <v>0.25</v>
      </c>
      <c r="R22" s="10"/>
      <c r="S22" s="14"/>
      <c r="T22" s="52">
        <v>4</v>
      </c>
      <c r="U22" s="10">
        <f t="shared" si="14"/>
        <v>1</v>
      </c>
      <c r="V22" s="12"/>
      <c r="W22" s="35"/>
    </row>
    <row r="23" spans="1:23" s="36" customFormat="1" ht="20.149999999999999" customHeight="1" x14ac:dyDescent="0.3">
      <c r="A23" s="11">
        <v>17</v>
      </c>
      <c r="B23" s="224"/>
      <c r="C23" s="53" t="s">
        <v>49</v>
      </c>
      <c r="D23" s="61">
        <v>6</v>
      </c>
      <c r="E23" s="59"/>
      <c r="F23" s="9">
        <v>1</v>
      </c>
      <c r="G23" s="10">
        <f t="shared" si="19"/>
        <v>0.16666666666666666</v>
      </c>
      <c r="H23" s="9">
        <v>2</v>
      </c>
      <c r="I23" s="10">
        <f t="shared" si="20"/>
        <v>0.33333333333333331</v>
      </c>
      <c r="J23" s="13"/>
      <c r="K23" s="14"/>
      <c r="L23" s="11">
        <v>2</v>
      </c>
      <c r="M23" s="10">
        <f t="shared" si="12"/>
        <v>0.33333333333333331</v>
      </c>
      <c r="N23" s="12">
        <v>1</v>
      </c>
      <c r="O23" s="10">
        <f t="shared" si="1"/>
        <v>0.16666666666666666</v>
      </c>
      <c r="P23" s="12"/>
      <c r="Q23" s="10">
        <f t="shared" si="13"/>
        <v>0</v>
      </c>
      <c r="R23" s="10"/>
      <c r="S23" s="14"/>
      <c r="T23" s="52">
        <v>3</v>
      </c>
      <c r="U23" s="10">
        <f t="shared" si="14"/>
        <v>0.5</v>
      </c>
      <c r="V23" s="12"/>
      <c r="W23" s="35"/>
    </row>
    <row r="24" spans="1:23" s="36" customFormat="1" ht="20.149999999999999" customHeight="1" x14ac:dyDescent="0.3">
      <c r="A24" s="11">
        <v>18</v>
      </c>
      <c r="B24" s="224"/>
      <c r="C24" s="53" t="s">
        <v>51</v>
      </c>
      <c r="D24" s="61">
        <v>1</v>
      </c>
      <c r="E24" s="59"/>
      <c r="F24" s="9"/>
      <c r="G24" s="10"/>
      <c r="H24" s="9"/>
      <c r="I24" s="10"/>
      <c r="J24" s="13"/>
      <c r="K24" s="14"/>
      <c r="L24" s="11"/>
      <c r="M24" s="10"/>
      <c r="N24" s="12"/>
      <c r="O24" s="10"/>
      <c r="P24" s="12"/>
      <c r="Q24" s="10"/>
      <c r="R24" s="10"/>
      <c r="S24" s="14"/>
      <c r="T24" s="52"/>
      <c r="U24" s="10"/>
      <c r="V24" s="12"/>
      <c r="W24" s="35"/>
    </row>
    <row r="25" spans="1:23" s="36" customFormat="1" ht="20.149999999999999" customHeight="1" x14ac:dyDescent="0.3">
      <c r="A25" s="11">
        <v>19</v>
      </c>
      <c r="B25" s="224"/>
      <c r="C25" s="53" t="s">
        <v>52</v>
      </c>
      <c r="D25" s="61">
        <v>2</v>
      </c>
      <c r="E25" s="59"/>
      <c r="F25" s="9"/>
      <c r="G25" s="10"/>
      <c r="H25" s="9"/>
      <c r="I25" s="10"/>
      <c r="J25" s="13"/>
      <c r="K25" s="14"/>
      <c r="L25" s="11"/>
      <c r="M25" s="10"/>
      <c r="N25" s="12"/>
      <c r="O25" s="10"/>
      <c r="P25" s="12"/>
      <c r="Q25" s="10"/>
      <c r="R25" s="12"/>
      <c r="S25" s="14"/>
      <c r="T25" s="52"/>
      <c r="U25" s="10"/>
      <c r="V25" s="12"/>
      <c r="W25" s="35"/>
    </row>
    <row r="26" spans="1:23" s="36" customFormat="1" ht="20.149999999999999" customHeight="1" x14ac:dyDescent="0.3">
      <c r="A26" s="225" t="s">
        <v>26</v>
      </c>
      <c r="B26" s="226"/>
      <c r="C26" s="227"/>
      <c r="D26" s="124">
        <f>SUM(D21:D25)</f>
        <v>48</v>
      </c>
      <c r="E26" s="57">
        <f>SUM(E21:E25)</f>
        <v>4</v>
      </c>
      <c r="F26" s="19">
        <f>SUM(F21:F25)</f>
        <v>4</v>
      </c>
      <c r="G26" s="20">
        <f>SUM(F26+E26)/D26</f>
        <v>0.16666666666666666</v>
      </c>
      <c r="H26" s="125">
        <f>SUM(H21:H25)</f>
        <v>8</v>
      </c>
      <c r="I26" s="20">
        <f>H26/D26</f>
        <v>0.16666666666666666</v>
      </c>
      <c r="J26" s="125">
        <f>SUM(J21:J25)</f>
        <v>6</v>
      </c>
      <c r="K26" s="54">
        <f>J26/D26</f>
        <v>0.125</v>
      </c>
      <c r="L26" s="121">
        <f>SUM(L21:L25)</f>
        <v>9</v>
      </c>
      <c r="M26" s="22">
        <f t="shared" si="12"/>
        <v>0.1875</v>
      </c>
      <c r="N26" s="122">
        <f>SUM(N21:N25)</f>
        <v>10</v>
      </c>
      <c r="O26" s="22">
        <f t="shared" si="1"/>
        <v>0.20833333333333334</v>
      </c>
      <c r="P26" s="122">
        <f>SUM(P21:P25)</f>
        <v>3</v>
      </c>
      <c r="Q26" s="22">
        <f t="shared" si="13"/>
        <v>6.25E-2</v>
      </c>
      <c r="R26" s="122"/>
      <c r="S26" s="23"/>
      <c r="T26" s="51">
        <f>SUM(T21:T25)</f>
        <v>22</v>
      </c>
      <c r="U26" s="22">
        <f t="shared" si="14"/>
        <v>0.45833333333333331</v>
      </c>
      <c r="V26" s="122"/>
      <c r="W26" s="123"/>
    </row>
    <row r="27" spans="1:23" s="36" customFormat="1" ht="20.149999999999999" customHeight="1" x14ac:dyDescent="0.3">
      <c r="A27" s="83">
        <v>20</v>
      </c>
      <c r="B27" s="223" t="s">
        <v>57</v>
      </c>
      <c r="C27" s="63" t="s">
        <v>8</v>
      </c>
      <c r="D27" s="73">
        <v>7</v>
      </c>
      <c r="E27" s="58"/>
      <c r="F27" s="29">
        <v>1</v>
      </c>
      <c r="G27" s="26">
        <f>SUM(F27+E27)/D27</f>
        <v>0.14285714285714285</v>
      </c>
      <c r="H27" s="29">
        <v>4</v>
      </c>
      <c r="I27" s="26">
        <f>H27/D27</f>
        <v>0.5714285714285714</v>
      </c>
      <c r="J27" s="29">
        <v>1</v>
      </c>
      <c r="K27" s="27">
        <f>J27/D27</f>
        <v>0.14285714285714285</v>
      </c>
      <c r="L27" s="83">
        <v>5</v>
      </c>
      <c r="M27" s="26">
        <f t="shared" si="12"/>
        <v>0.7142857142857143</v>
      </c>
      <c r="N27" s="25">
        <v>1</v>
      </c>
      <c r="O27" s="26">
        <f t="shared" si="1"/>
        <v>0.14285714285714285</v>
      </c>
      <c r="P27" s="25"/>
      <c r="Q27" s="26"/>
      <c r="R27" s="25"/>
      <c r="S27" s="84"/>
      <c r="T27" s="24">
        <v>6</v>
      </c>
      <c r="U27" s="26">
        <f t="shared" si="14"/>
        <v>0.8571428571428571</v>
      </c>
      <c r="V27" s="25"/>
      <c r="W27" s="27"/>
    </row>
    <row r="28" spans="1:23" s="36" customFormat="1" ht="20.149999999999999" customHeight="1" x14ac:dyDescent="0.3">
      <c r="A28" s="11">
        <v>21</v>
      </c>
      <c r="B28" s="224"/>
      <c r="C28" s="53" t="s">
        <v>9</v>
      </c>
      <c r="D28" s="61">
        <v>7</v>
      </c>
      <c r="E28" s="59"/>
      <c r="F28" s="9">
        <v>3</v>
      </c>
      <c r="G28" s="10">
        <f t="shared" ref="G28:G31" si="21">SUM(F28+E28)/D28</f>
        <v>0.42857142857142855</v>
      </c>
      <c r="H28" s="9">
        <v>1</v>
      </c>
      <c r="I28" s="10">
        <f t="shared" ref="I28:I31" si="22">H28/D28</f>
        <v>0.14285714285714285</v>
      </c>
      <c r="J28" s="9">
        <v>2</v>
      </c>
      <c r="K28" s="14">
        <f t="shared" ref="K28" si="23">J28/D28</f>
        <v>0.2857142857142857</v>
      </c>
      <c r="L28" s="11">
        <v>1</v>
      </c>
      <c r="M28" s="10">
        <f t="shared" si="12"/>
        <v>0.14285714285714285</v>
      </c>
      <c r="N28" s="12">
        <v>4</v>
      </c>
      <c r="O28" s="10">
        <f t="shared" si="1"/>
        <v>0.5714285714285714</v>
      </c>
      <c r="P28" s="12">
        <v>1</v>
      </c>
      <c r="Q28" s="10">
        <f>P28/D28</f>
        <v>0.14285714285714285</v>
      </c>
      <c r="R28" s="12"/>
      <c r="S28" s="35"/>
      <c r="T28" s="52">
        <v>5</v>
      </c>
      <c r="U28" s="10">
        <f t="shared" si="14"/>
        <v>0.7142857142857143</v>
      </c>
      <c r="V28" s="12">
        <v>1</v>
      </c>
      <c r="W28" s="14">
        <f>V28/D28</f>
        <v>0.14285714285714285</v>
      </c>
    </row>
    <row r="29" spans="1:23" s="36" customFormat="1" ht="20.149999999999999" customHeight="1" x14ac:dyDescent="0.3">
      <c r="A29" s="11">
        <v>22</v>
      </c>
      <c r="B29" s="224"/>
      <c r="C29" s="53" t="s">
        <v>10</v>
      </c>
      <c r="D29" s="61">
        <v>7</v>
      </c>
      <c r="E29" s="59"/>
      <c r="F29" s="9">
        <v>5</v>
      </c>
      <c r="G29" s="10">
        <f t="shared" si="21"/>
        <v>0.7142857142857143</v>
      </c>
      <c r="H29" s="9">
        <v>1</v>
      </c>
      <c r="I29" s="10">
        <f t="shared" si="22"/>
        <v>0.14285714285714285</v>
      </c>
      <c r="J29" s="9">
        <v>1</v>
      </c>
      <c r="K29" s="14"/>
      <c r="L29" s="11">
        <v>2</v>
      </c>
      <c r="M29" s="10">
        <f t="shared" si="12"/>
        <v>0.2857142857142857</v>
      </c>
      <c r="N29" s="12">
        <v>5</v>
      </c>
      <c r="O29" s="10">
        <f t="shared" si="1"/>
        <v>0.7142857142857143</v>
      </c>
      <c r="P29" s="12"/>
      <c r="Q29" s="10"/>
      <c r="R29" s="12"/>
      <c r="S29" s="35"/>
      <c r="T29" s="52">
        <v>7</v>
      </c>
      <c r="U29" s="10">
        <f t="shared" si="14"/>
        <v>1</v>
      </c>
      <c r="V29" s="12"/>
      <c r="W29" s="14"/>
    </row>
    <row r="30" spans="1:23" s="36" customFormat="1" ht="20.149999999999999" customHeight="1" x14ac:dyDescent="0.3">
      <c r="A30" s="11">
        <v>23</v>
      </c>
      <c r="B30" s="224"/>
      <c r="C30" s="53" t="s">
        <v>58</v>
      </c>
      <c r="D30" s="61">
        <v>13</v>
      </c>
      <c r="E30" s="59"/>
      <c r="F30" s="9">
        <v>9</v>
      </c>
      <c r="G30" s="10">
        <f t="shared" si="21"/>
        <v>0.69230769230769229</v>
      </c>
      <c r="H30" s="9">
        <v>4</v>
      </c>
      <c r="I30" s="10">
        <f t="shared" si="22"/>
        <v>0.30769230769230771</v>
      </c>
      <c r="J30" s="13"/>
      <c r="K30" s="14"/>
      <c r="L30" s="11">
        <v>1</v>
      </c>
      <c r="M30" s="10">
        <f t="shared" si="12"/>
        <v>7.6923076923076927E-2</v>
      </c>
      <c r="N30" s="12">
        <v>11</v>
      </c>
      <c r="O30" s="10">
        <f t="shared" si="1"/>
        <v>0.84615384615384615</v>
      </c>
      <c r="P30" s="12">
        <v>1</v>
      </c>
      <c r="Q30" s="10">
        <f>P30/D30</f>
        <v>7.6923076923076927E-2</v>
      </c>
      <c r="R30" s="12"/>
      <c r="S30" s="35"/>
      <c r="T30" s="52">
        <v>12</v>
      </c>
      <c r="U30" s="10">
        <f t="shared" si="14"/>
        <v>0.92307692307692313</v>
      </c>
      <c r="V30" s="12">
        <v>1</v>
      </c>
      <c r="W30" s="14">
        <f>V30/D30</f>
        <v>7.6923076923076927E-2</v>
      </c>
    </row>
    <row r="31" spans="1:23" s="36" customFormat="1" ht="20.149999999999999" customHeight="1" x14ac:dyDescent="0.3">
      <c r="A31" s="11">
        <v>24</v>
      </c>
      <c r="B31" s="224"/>
      <c r="C31" s="53" t="s">
        <v>82</v>
      </c>
      <c r="D31" s="61">
        <v>2</v>
      </c>
      <c r="E31" s="59"/>
      <c r="F31" s="9">
        <v>1</v>
      </c>
      <c r="G31" s="10">
        <f t="shared" si="21"/>
        <v>0.5</v>
      </c>
      <c r="H31" s="9">
        <v>1</v>
      </c>
      <c r="I31" s="10">
        <f t="shared" si="22"/>
        <v>0.5</v>
      </c>
      <c r="J31" s="9"/>
      <c r="K31" s="14"/>
      <c r="L31" s="11">
        <v>1</v>
      </c>
      <c r="M31" s="10">
        <f t="shared" si="12"/>
        <v>0.5</v>
      </c>
      <c r="N31" s="12">
        <v>1</v>
      </c>
      <c r="O31" s="10">
        <f t="shared" si="1"/>
        <v>0.5</v>
      </c>
      <c r="P31" s="12"/>
      <c r="Q31" s="10"/>
      <c r="R31" s="12"/>
      <c r="S31" s="35"/>
      <c r="T31" s="52">
        <v>2</v>
      </c>
      <c r="U31" s="10">
        <f t="shared" si="14"/>
        <v>1</v>
      </c>
      <c r="V31" s="12"/>
      <c r="W31" s="14"/>
    </row>
    <row r="32" spans="1:23" s="36" customFormat="1" ht="20.149999999999999" customHeight="1" x14ac:dyDescent="0.3">
      <c r="A32" s="225" t="s">
        <v>75</v>
      </c>
      <c r="B32" s="226"/>
      <c r="C32" s="227"/>
      <c r="D32" s="124">
        <f>SUM(D27:D31)</f>
        <v>36</v>
      </c>
      <c r="E32" s="57"/>
      <c r="F32" s="19">
        <f>SUM(F27:F31)</f>
        <v>19</v>
      </c>
      <c r="G32" s="20">
        <f>SUM(F32+E32)/D32</f>
        <v>0.52777777777777779</v>
      </c>
      <c r="H32" s="125">
        <f>SUM(H27:H31)</f>
        <v>11</v>
      </c>
      <c r="I32" s="20">
        <f>H32/D32</f>
        <v>0.30555555555555558</v>
      </c>
      <c r="J32" s="125">
        <f>SUM(J27:J31)</f>
        <v>4</v>
      </c>
      <c r="K32" s="54">
        <f>J32/D32</f>
        <v>0.1111111111111111</v>
      </c>
      <c r="L32" s="121">
        <f>SUM(L27:L31)</f>
        <v>10</v>
      </c>
      <c r="M32" s="22">
        <f t="shared" si="12"/>
        <v>0.27777777777777779</v>
      </c>
      <c r="N32" s="122">
        <f>SUM(N27:N31)</f>
        <v>22</v>
      </c>
      <c r="O32" s="22">
        <f t="shared" si="1"/>
        <v>0.61111111111111116</v>
      </c>
      <c r="P32" s="122">
        <f>SUM(P27:P31)</f>
        <v>2</v>
      </c>
      <c r="Q32" s="22">
        <f>P32/D32</f>
        <v>5.5555555555555552E-2</v>
      </c>
      <c r="R32" s="122"/>
      <c r="S32" s="123"/>
      <c r="T32" s="51">
        <f>SUM(T27:T31)</f>
        <v>32</v>
      </c>
      <c r="U32" s="22">
        <f t="shared" si="14"/>
        <v>0.88888888888888884</v>
      </c>
      <c r="V32" s="122">
        <f>SUM(V27:V31)</f>
        <v>2</v>
      </c>
      <c r="W32" s="23">
        <f>V32/D32</f>
        <v>5.5555555555555552E-2</v>
      </c>
    </row>
    <row r="33" spans="1:23" s="36" customFormat="1" ht="20.149999999999999" customHeight="1" x14ac:dyDescent="0.3">
      <c r="A33" s="11">
        <v>25</v>
      </c>
      <c r="B33" s="224" t="s">
        <v>40</v>
      </c>
      <c r="C33" s="53" t="s">
        <v>13</v>
      </c>
      <c r="D33" s="58">
        <v>6</v>
      </c>
      <c r="E33" s="59">
        <v>1</v>
      </c>
      <c r="F33" s="9">
        <v>2</v>
      </c>
      <c r="G33" s="10">
        <f>SUM(F33+E33)/D33</f>
        <v>0.5</v>
      </c>
      <c r="H33" s="9">
        <v>3</v>
      </c>
      <c r="I33" s="10">
        <f>H33/D33</f>
        <v>0.5</v>
      </c>
      <c r="J33" s="9"/>
      <c r="K33" s="14"/>
      <c r="L33" s="11">
        <v>3</v>
      </c>
      <c r="M33" s="10">
        <f t="shared" si="12"/>
        <v>0.5</v>
      </c>
      <c r="N33" s="12">
        <v>3</v>
      </c>
      <c r="O33" s="10">
        <f t="shared" si="1"/>
        <v>0.5</v>
      </c>
      <c r="P33" s="12"/>
      <c r="Q33" s="10"/>
      <c r="R33" s="10"/>
      <c r="S33" s="14"/>
      <c r="T33" s="52">
        <v>6</v>
      </c>
      <c r="U33" s="10">
        <f t="shared" si="14"/>
        <v>1</v>
      </c>
      <c r="V33" s="12"/>
      <c r="W33" s="14"/>
    </row>
    <row r="34" spans="1:23" s="36" customFormat="1" ht="20.149999999999999" customHeight="1" x14ac:dyDescent="0.3">
      <c r="A34" s="11">
        <v>26</v>
      </c>
      <c r="B34" s="224"/>
      <c r="C34" s="53" t="s">
        <v>11</v>
      </c>
      <c r="D34" s="59">
        <v>11</v>
      </c>
      <c r="E34" s="59">
        <v>2</v>
      </c>
      <c r="F34" s="9">
        <v>3</v>
      </c>
      <c r="G34" s="10">
        <f t="shared" ref="G34:G36" si="24">SUM(F34+E34)/D34</f>
        <v>0.45454545454545453</v>
      </c>
      <c r="H34" s="9">
        <v>2</v>
      </c>
      <c r="I34" s="10">
        <f t="shared" ref="I34:I36" si="25">H34/D34</f>
        <v>0.18181818181818182</v>
      </c>
      <c r="J34" s="13" t="s">
        <v>53</v>
      </c>
      <c r="K34" s="14">
        <f>J34/D34</f>
        <v>0.27272727272727271</v>
      </c>
      <c r="L34" s="11">
        <v>4</v>
      </c>
      <c r="M34" s="10">
        <f t="shared" si="12"/>
        <v>0.36363636363636365</v>
      </c>
      <c r="N34" s="12">
        <v>6</v>
      </c>
      <c r="O34" s="10">
        <f t="shared" si="1"/>
        <v>0.54545454545454541</v>
      </c>
      <c r="P34" s="12"/>
      <c r="Q34" s="10"/>
      <c r="R34" s="10"/>
      <c r="S34" s="14"/>
      <c r="T34" s="52">
        <v>8</v>
      </c>
      <c r="U34" s="10">
        <f t="shared" si="14"/>
        <v>0.72727272727272729</v>
      </c>
      <c r="V34" s="12">
        <v>1</v>
      </c>
      <c r="W34" s="14">
        <f>V34/D34</f>
        <v>9.0909090909090912E-2</v>
      </c>
    </row>
    <row r="35" spans="1:23" s="36" customFormat="1" ht="20.149999999999999" customHeight="1" x14ac:dyDescent="0.3">
      <c r="A35" s="11">
        <v>27</v>
      </c>
      <c r="B35" s="224"/>
      <c r="C35" s="53" t="s">
        <v>12</v>
      </c>
      <c r="D35" s="59">
        <v>10</v>
      </c>
      <c r="E35" s="59">
        <v>1</v>
      </c>
      <c r="F35" s="9">
        <v>2</v>
      </c>
      <c r="G35" s="10">
        <f t="shared" si="24"/>
        <v>0.3</v>
      </c>
      <c r="H35" s="9">
        <v>4</v>
      </c>
      <c r="I35" s="10">
        <f t="shared" si="25"/>
        <v>0.4</v>
      </c>
      <c r="J35" s="13"/>
      <c r="K35" s="14"/>
      <c r="L35" s="11">
        <v>3</v>
      </c>
      <c r="M35" s="10">
        <f t="shared" si="12"/>
        <v>0.3</v>
      </c>
      <c r="N35" s="12">
        <v>3</v>
      </c>
      <c r="O35" s="10">
        <f t="shared" si="1"/>
        <v>0.3</v>
      </c>
      <c r="P35" s="12">
        <v>1</v>
      </c>
      <c r="Q35" s="10">
        <f t="shared" si="13"/>
        <v>0.1</v>
      </c>
      <c r="R35" s="10"/>
      <c r="S35" s="14"/>
      <c r="T35" s="52">
        <v>7</v>
      </c>
      <c r="U35" s="10">
        <f t="shared" si="14"/>
        <v>0.7</v>
      </c>
      <c r="V35" s="12"/>
      <c r="W35" s="14"/>
    </row>
    <row r="36" spans="1:23" s="36" customFormat="1" ht="20.149999999999999" customHeight="1" x14ac:dyDescent="0.3">
      <c r="A36" s="11">
        <v>28</v>
      </c>
      <c r="B36" s="224"/>
      <c r="C36" s="53" t="s">
        <v>14</v>
      </c>
      <c r="D36" s="59">
        <v>4</v>
      </c>
      <c r="E36" s="59"/>
      <c r="F36" s="9">
        <v>1</v>
      </c>
      <c r="G36" s="10">
        <f t="shared" si="24"/>
        <v>0.25</v>
      </c>
      <c r="H36" s="9">
        <v>1</v>
      </c>
      <c r="I36" s="10">
        <f t="shared" si="25"/>
        <v>0.25</v>
      </c>
      <c r="J36" s="13" t="s">
        <v>54</v>
      </c>
      <c r="K36" s="14">
        <f t="shared" ref="K36" si="26">J36/D36</f>
        <v>0.25</v>
      </c>
      <c r="L36" s="11">
        <v>1</v>
      </c>
      <c r="M36" s="10">
        <f t="shared" si="12"/>
        <v>0.25</v>
      </c>
      <c r="N36" s="12">
        <v>2</v>
      </c>
      <c r="O36" s="10">
        <f t="shared" si="1"/>
        <v>0.5</v>
      </c>
      <c r="P36" s="12"/>
      <c r="Q36" s="10"/>
      <c r="R36" s="10"/>
      <c r="S36" s="14"/>
      <c r="T36" s="52">
        <v>2</v>
      </c>
      <c r="U36" s="10">
        <f t="shared" si="14"/>
        <v>0.5</v>
      </c>
      <c r="V36" s="12">
        <v>2</v>
      </c>
      <c r="W36" s="14">
        <f t="shared" ref="W36" si="27">V36/D36</f>
        <v>0.5</v>
      </c>
    </row>
    <row r="37" spans="1:23" s="36" customFormat="1" ht="20.149999999999999" customHeight="1" x14ac:dyDescent="0.3">
      <c r="A37" s="225" t="s">
        <v>26</v>
      </c>
      <c r="B37" s="226"/>
      <c r="C37" s="227"/>
      <c r="D37" s="124">
        <f>SUM(D33:D36)</f>
        <v>31</v>
      </c>
      <c r="E37" s="57">
        <f>SUM(E33:E36)</f>
        <v>4</v>
      </c>
      <c r="F37" s="19">
        <f>SUM(F33:F36)</f>
        <v>8</v>
      </c>
      <c r="G37" s="20">
        <f>SUM(F37+E37)/D37</f>
        <v>0.38709677419354838</v>
      </c>
      <c r="H37" s="125">
        <f>SUM(H33:H36)</f>
        <v>10</v>
      </c>
      <c r="I37" s="20">
        <f>H37/D37</f>
        <v>0.32258064516129031</v>
      </c>
      <c r="J37" s="125">
        <v>4</v>
      </c>
      <c r="K37" s="54">
        <f>J37/D37</f>
        <v>0.12903225806451613</v>
      </c>
      <c r="L37" s="121">
        <f>SUM(L33:L36)</f>
        <v>11</v>
      </c>
      <c r="M37" s="22">
        <f t="shared" si="12"/>
        <v>0.35483870967741937</v>
      </c>
      <c r="N37" s="122">
        <f>SUM(N33:N36)</f>
        <v>14</v>
      </c>
      <c r="O37" s="22">
        <f t="shared" si="1"/>
        <v>0.45161290322580644</v>
      </c>
      <c r="P37" s="122">
        <f>SUM(P33:P36)</f>
        <v>1</v>
      </c>
      <c r="Q37" s="22">
        <f t="shared" si="13"/>
        <v>3.2258064516129031E-2</v>
      </c>
      <c r="R37" s="122"/>
      <c r="S37" s="23"/>
      <c r="T37" s="51">
        <f>SUM(T33:T36)</f>
        <v>23</v>
      </c>
      <c r="U37" s="22">
        <f t="shared" si="14"/>
        <v>0.74193548387096775</v>
      </c>
      <c r="V37" s="122">
        <f>SUM(V33:V36)</f>
        <v>3</v>
      </c>
      <c r="W37" s="23">
        <f>V37/D37</f>
        <v>9.6774193548387094E-2</v>
      </c>
    </row>
    <row r="38" spans="1:23" s="36" customFormat="1" ht="20.149999999999999" customHeight="1" x14ac:dyDescent="0.3">
      <c r="A38" s="83">
        <v>29</v>
      </c>
      <c r="B38" s="223" t="s">
        <v>55</v>
      </c>
      <c r="C38" s="63" t="s">
        <v>7</v>
      </c>
      <c r="D38" s="58">
        <v>7</v>
      </c>
      <c r="E38" s="58">
        <v>2</v>
      </c>
      <c r="F38" s="29">
        <v>3</v>
      </c>
      <c r="G38" s="26">
        <f>SUM(F38+E38)/D38</f>
        <v>0.7142857142857143</v>
      </c>
      <c r="H38" s="29">
        <v>2</v>
      </c>
      <c r="I38" s="26">
        <f>H38/D38</f>
        <v>0.2857142857142857</v>
      </c>
      <c r="J38" s="29">
        <v>2</v>
      </c>
      <c r="K38" s="27"/>
      <c r="L38" s="83">
        <v>2</v>
      </c>
      <c r="M38" s="26">
        <f t="shared" si="12"/>
        <v>0.2857142857142857</v>
      </c>
      <c r="N38" s="25">
        <v>5</v>
      </c>
      <c r="O38" s="26">
        <f t="shared" si="1"/>
        <v>0.7142857142857143</v>
      </c>
      <c r="P38" s="25"/>
      <c r="Q38" s="26">
        <f t="shared" si="13"/>
        <v>0</v>
      </c>
      <c r="R38" s="26"/>
      <c r="S38" s="27"/>
      <c r="T38" s="24">
        <v>6</v>
      </c>
      <c r="U38" s="26">
        <f t="shared" si="14"/>
        <v>0.8571428571428571</v>
      </c>
      <c r="V38" s="25">
        <v>1</v>
      </c>
      <c r="W38" s="27">
        <f t="shared" ref="W38:W52" si="28">V38/D38</f>
        <v>0.14285714285714285</v>
      </c>
    </row>
    <row r="39" spans="1:23" s="36" customFormat="1" ht="20.149999999999999" customHeight="1" x14ac:dyDescent="0.3">
      <c r="A39" s="11">
        <v>30</v>
      </c>
      <c r="B39" s="224"/>
      <c r="C39" s="53" t="s">
        <v>6</v>
      </c>
      <c r="D39" s="59">
        <v>6</v>
      </c>
      <c r="E39" s="59">
        <v>1</v>
      </c>
      <c r="F39" s="9">
        <v>2</v>
      </c>
      <c r="G39" s="10">
        <f t="shared" ref="G39:G41" si="29">SUM(F39+E39)/D39</f>
        <v>0.5</v>
      </c>
      <c r="H39" s="9"/>
      <c r="I39" s="10">
        <f t="shared" ref="I39:I41" si="30">H39/D39</f>
        <v>0</v>
      </c>
      <c r="J39" s="13"/>
      <c r="K39" s="14">
        <f>J39/D39</f>
        <v>0</v>
      </c>
      <c r="L39" s="11"/>
      <c r="M39" s="10">
        <f t="shared" si="12"/>
        <v>0</v>
      </c>
      <c r="N39" s="12">
        <v>3</v>
      </c>
      <c r="O39" s="10">
        <f t="shared" si="1"/>
        <v>0.5</v>
      </c>
      <c r="P39" s="12">
        <v>1</v>
      </c>
      <c r="Q39" s="10">
        <f t="shared" si="13"/>
        <v>0.16666666666666666</v>
      </c>
      <c r="R39" s="15">
        <v>1</v>
      </c>
      <c r="S39" s="14">
        <f>R39/D39</f>
        <v>0.16666666666666666</v>
      </c>
      <c r="T39" s="52">
        <v>6</v>
      </c>
      <c r="U39" s="10">
        <f t="shared" si="14"/>
        <v>1</v>
      </c>
      <c r="V39" s="12"/>
      <c r="W39" s="14"/>
    </row>
    <row r="40" spans="1:23" s="36" customFormat="1" ht="20.149999999999999" customHeight="1" x14ac:dyDescent="0.3">
      <c r="A40" s="11">
        <v>31</v>
      </c>
      <c r="B40" s="224"/>
      <c r="C40" s="53" t="s">
        <v>4</v>
      </c>
      <c r="D40" s="59">
        <v>7</v>
      </c>
      <c r="E40" s="59">
        <v>3</v>
      </c>
      <c r="F40" s="9"/>
      <c r="G40" s="10">
        <f t="shared" si="29"/>
        <v>0.42857142857142855</v>
      </c>
      <c r="H40" s="9">
        <v>2</v>
      </c>
      <c r="I40" s="10">
        <f t="shared" si="30"/>
        <v>0.2857142857142857</v>
      </c>
      <c r="J40" s="13"/>
      <c r="K40" s="14"/>
      <c r="L40" s="11"/>
      <c r="M40" s="10">
        <f t="shared" si="12"/>
        <v>0</v>
      </c>
      <c r="N40" s="12">
        <v>5</v>
      </c>
      <c r="O40" s="10">
        <f t="shared" si="1"/>
        <v>0.7142857142857143</v>
      </c>
      <c r="P40" s="12"/>
      <c r="Q40" s="10">
        <f t="shared" si="13"/>
        <v>0</v>
      </c>
      <c r="R40" s="10"/>
      <c r="S40" s="14"/>
      <c r="T40" s="52">
        <v>4</v>
      </c>
      <c r="U40" s="10">
        <f t="shared" si="14"/>
        <v>0.5714285714285714</v>
      </c>
      <c r="V40" s="12"/>
      <c r="W40" s="14"/>
    </row>
    <row r="41" spans="1:23" s="36" customFormat="1" ht="20.149999999999999" customHeight="1" x14ac:dyDescent="0.3">
      <c r="A41" s="11">
        <v>32</v>
      </c>
      <c r="B41" s="224"/>
      <c r="C41" s="53" t="s">
        <v>62</v>
      </c>
      <c r="D41" s="59">
        <v>7</v>
      </c>
      <c r="E41" s="59"/>
      <c r="F41" s="9">
        <v>3</v>
      </c>
      <c r="G41" s="10">
        <f t="shared" si="29"/>
        <v>0.42857142857142855</v>
      </c>
      <c r="H41" s="9">
        <v>1</v>
      </c>
      <c r="I41" s="10">
        <f t="shared" si="30"/>
        <v>0.14285714285714285</v>
      </c>
      <c r="J41" s="13" t="s">
        <v>54</v>
      </c>
      <c r="K41" s="14">
        <f t="shared" ref="K41" si="31">J41/D41</f>
        <v>0.14285714285714285</v>
      </c>
      <c r="L41" s="11">
        <v>1</v>
      </c>
      <c r="M41" s="10">
        <f t="shared" si="12"/>
        <v>0.14285714285714285</v>
      </c>
      <c r="N41" s="12">
        <v>3</v>
      </c>
      <c r="O41" s="10">
        <f t="shared" si="1"/>
        <v>0.42857142857142855</v>
      </c>
      <c r="P41" s="12">
        <v>1</v>
      </c>
      <c r="Q41" s="10">
        <f t="shared" si="13"/>
        <v>0.14285714285714285</v>
      </c>
      <c r="R41" s="10"/>
      <c r="S41" s="14"/>
      <c r="T41" s="52">
        <v>4</v>
      </c>
      <c r="U41" s="10">
        <f t="shared" si="14"/>
        <v>0.5714285714285714</v>
      </c>
      <c r="V41" s="12">
        <v>1</v>
      </c>
      <c r="W41" s="14">
        <f t="shared" si="28"/>
        <v>0.14285714285714285</v>
      </c>
    </row>
    <row r="42" spans="1:23" s="36" customFormat="1" ht="20.149999999999999" customHeight="1" x14ac:dyDescent="0.3">
      <c r="A42" s="11">
        <v>33</v>
      </c>
      <c r="B42" s="224"/>
      <c r="C42" s="53" t="s">
        <v>5</v>
      </c>
      <c r="D42" s="59">
        <v>6</v>
      </c>
      <c r="E42" s="59"/>
      <c r="F42" s="9">
        <v>3</v>
      </c>
      <c r="G42" s="10"/>
      <c r="H42" s="9"/>
      <c r="I42" s="10"/>
      <c r="J42" s="13"/>
      <c r="K42" s="14"/>
      <c r="L42" s="11"/>
      <c r="M42" s="10">
        <f t="shared" si="12"/>
        <v>0</v>
      </c>
      <c r="N42" s="12">
        <v>2</v>
      </c>
      <c r="O42" s="10">
        <f t="shared" si="1"/>
        <v>0.33333333333333331</v>
      </c>
      <c r="P42" s="12">
        <v>1</v>
      </c>
      <c r="Q42" s="10">
        <f t="shared" si="13"/>
        <v>0.16666666666666666</v>
      </c>
      <c r="R42" s="10"/>
      <c r="S42" s="14"/>
      <c r="T42" s="52">
        <v>3</v>
      </c>
      <c r="U42" s="10">
        <f t="shared" si="14"/>
        <v>0.5</v>
      </c>
      <c r="V42" s="12"/>
      <c r="W42" s="14"/>
    </row>
    <row r="43" spans="1:23" s="36" customFormat="1" ht="20.149999999999999" customHeight="1" x14ac:dyDescent="0.3">
      <c r="A43" s="254" t="s">
        <v>29</v>
      </c>
      <c r="B43" s="255"/>
      <c r="C43" s="256"/>
      <c r="D43" s="62">
        <f>SUM(D38:D42)</f>
        <v>33</v>
      </c>
      <c r="E43" s="60">
        <f t="shared" ref="E43:F43" si="32">SUM(E38:E42)</f>
        <v>6</v>
      </c>
      <c r="F43" s="3">
        <f t="shared" si="32"/>
        <v>11</v>
      </c>
      <c r="G43" s="4">
        <f>SUM(F43+E43)/D43</f>
        <v>0.51515151515151514</v>
      </c>
      <c r="H43" s="3">
        <v>5</v>
      </c>
      <c r="I43" s="4">
        <f>H43/D43</f>
        <v>0.15151515151515152</v>
      </c>
      <c r="J43" s="3">
        <v>3</v>
      </c>
      <c r="K43" s="55">
        <f>J43/D43</f>
        <v>9.0909090909090912E-2</v>
      </c>
      <c r="L43" s="119">
        <f>SUM(L38:L42)</f>
        <v>3</v>
      </c>
      <c r="M43" s="6">
        <f t="shared" si="12"/>
        <v>9.0909090909090912E-2</v>
      </c>
      <c r="N43" s="120">
        <f>SUM(N38:N42)</f>
        <v>18</v>
      </c>
      <c r="O43" s="6">
        <f t="shared" si="1"/>
        <v>0.54545454545454541</v>
      </c>
      <c r="P43" s="120">
        <f>SUM(P38:P42)</f>
        <v>3</v>
      </c>
      <c r="Q43" s="6">
        <f t="shared" si="13"/>
        <v>9.0909090909090912E-2</v>
      </c>
      <c r="R43" s="16">
        <f>SUM(R38:R42)</f>
        <v>1</v>
      </c>
      <c r="S43" s="7">
        <f>R43/D43</f>
        <v>3.0303030303030304E-2</v>
      </c>
      <c r="T43" s="87">
        <f>SUM(T38:T42)</f>
        <v>23</v>
      </c>
      <c r="U43" s="6">
        <f>T43/D43</f>
        <v>0.69696969696969702</v>
      </c>
      <c r="V43" s="120">
        <f>SUM(V38:V42)</f>
        <v>2</v>
      </c>
      <c r="W43" s="7">
        <f t="shared" si="28"/>
        <v>6.0606060606060608E-2</v>
      </c>
    </row>
    <row r="44" spans="1:23" s="36" customFormat="1" ht="20.149999999999999" customHeight="1" x14ac:dyDescent="0.3">
      <c r="A44" s="231" t="s">
        <v>77</v>
      </c>
      <c r="B44" s="232"/>
      <c r="C44" s="233"/>
      <c r="D44" s="88">
        <f>D32+D43+D37+D26+D20+D10+D14</f>
        <v>282</v>
      </c>
      <c r="E44" s="89">
        <f t="shared" ref="E44:V44" si="33">E32+E43+E37+E26+E20+E10+E14</f>
        <v>23</v>
      </c>
      <c r="F44" s="89">
        <f t="shared" si="33"/>
        <v>72</v>
      </c>
      <c r="G44" s="90">
        <f>SUM(F44+E44)/D44</f>
        <v>0.33687943262411346</v>
      </c>
      <c r="H44" s="89">
        <f t="shared" si="33"/>
        <v>59</v>
      </c>
      <c r="I44" s="90">
        <f>H44/D44</f>
        <v>0.20921985815602837</v>
      </c>
      <c r="J44" s="89">
        <f t="shared" si="33"/>
        <v>36</v>
      </c>
      <c r="K44" s="91">
        <f>J44/D44</f>
        <v>0.1276595744680851</v>
      </c>
      <c r="L44" s="88">
        <f t="shared" si="33"/>
        <v>70</v>
      </c>
      <c r="M44" s="90">
        <f>L44/D44</f>
        <v>0.24822695035460993</v>
      </c>
      <c r="N44" s="89">
        <f t="shared" si="33"/>
        <v>96</v>
      </c>
      <c r="O44" s="90">
        <f>N44/D44</f>
        <v>0.34042553191489361</v>
      </c>
      <c r="P44" s="89">
        <f t="shared" si="33"/>
        <v>22</v>
      </c>
      <c r="Q44" s="90">
        <f>P44/D44</f>
        <v>7.8014184397163122E-2</v>
      </c>
      <c r="R44" s="89">
        <f t="shared" si="33"/>
        <v>2</v>
      </c>
      <c r="S44" s="91">
        <f>R44/D44</f>
        <v>7.0921985815602835E-3</v>
      </c>
      <c r="T44" s="92">
        <f t="shared" si="33"/>
        <v>177</v>
      </c>
      <c r="U44" s="90">
        <f>T44/D44</f>
        <v>0.62765957446808507</v>
      </c>
      <c r="V44" s="89">
        <f t="shared" si="33"/>
        <v>13</v>
      </c>
      <c r="W44" s="91">
        <f>V44/D44</f>
        <v>4.6099290780141841E-2</v>
      </c>
    </row>
    <row r="45" spans="1:23" s="36" customFormat="1" ht="20.149999999999999" customHeight="1" x14ac:dyDescent="0.3">
      <c r="A45" s="234" t="s">
        <v>76</v>
      </c>
      <c r="B45" s="234"/>
      <c r="C45" s="234"/>
      <c r="D45" s="234"/>
      <c r="E45" s="234"/>
      <c r="F45" s="234"/>
      <c r="G45" s="234"/>
      <c r="H45" s="234"/>
      <c r="I45" s="234"/>
      <c r="J45" s="234"/>
      <c r="K45" s="234"/>
      <c r="L45" s="234"/>
      <c r="M45" s="234"/>
      <c r="N45" s="234"/>
      <c r="O45" s="234"/>
      <c r="P45" s="234"/>
      <c r="Q45" s="234"/>
      <c r="R45" s="234"/>
      <c r="S45" s="234"/>
      <c r="T45" s="234"/>
      <c r="U45" s="234"/>
      <c r="V45" s="234"/>
      <c r="W45" s="234"/>
    </row>
    <row r="46" spans="1:23" s="36" customFormat="1" ht="20.149999999999999" customHeight="1" x14ac:dyDescent="0.3">
      <c r="A46" s="30">
        <v>34</v>
      </c>
      <c r="B46" s="257" t="s">
        <v>59</v>
      </c>
      <c r="C46" s="68" t="s">
        <v>60</v>
      </c>
      <c r="D46" s="70">
        <v>11</v>
      </c>
      <c r="E46" s="31">
        <v>2</v>
      </c>
      <c r="F46" s="31">
        <v>6</v>
      </c>
      <c r="G46" s="32">
        <f>SUM(F46+E46)/D46</f>
        <v>0.72727272727272729</v>
      </c>
      <c r="H46" s="31">
        <v>2</v>
      </c>
      <c r="I46" s="32">
        <f>H46/D46</f>
        <v>0.18181818181818182</v>
      </c>
      <c r="J46" s="31"/>
      <c r="K46" s="34"/>
      <c r="L46" s="65">
        <v>1</v>
      </c>
      <c r="M46" s="32">
        <f>L46/D46</f>
        <v>9.0909090909090912E-2</v>
      </c>
      <c r="N46" s="33">
        <v>9</v>
      </c>
      <c r="O46" s="32">
        <f t="shared" si="1"/>
        <v>0.81818181818181823</v>
      </c>
      <c r="P46" s="33"/>
      <c r="Q46" s="32">
        <f>P46/D46</f>
        <v>0</v>
      </c>
      <c r="R46" s="32"/>
      <c r="S46" s="34"/>
      <c r="T46" s="30">
        <v>10</v>
      </c>
      <c r="U46" s="32">
        <f t="shared" ref="U46:U52" si="34">T46/D46</f>
        <v>0.90909090909090906</v>
      </c>
      <c r="V46" s="33"/>
      <c r="W46" s="34"/>
    </row>
    <row r="47" spans="1:23" s="36" customFormat="1" ht="20.149999999999999" customHeight="1" x14ac:dyDescent="0.3">
      <c r="A47" s="11">
        <v>35</v>
      </c>
      <c r="B47" s="224"/>
      <c r="C47" s="47" t="s">
        <v>15</v>
      </c>
      <c r="D47" s="8">
        <v>27</v>
      </c>
      <c r="E47" s="9">
        <v>4</v>
      </c>
      <c r="F47" s="9">
        <v>12</v>
      </c>
      <c r="G47" s="10">
        <f t="shared" ref="G47" si="35">SUM(F47+E47)/D47</f>
        <v>0.59259259259259256</v>
      </c>
      <c r="H47" s="9">
        <v>5</v>
      </c>
      <c r="I47" s="10">
        <f t="shared" ref="I47" si="36">H47/D47</f>
        <v>0.18518518518518517</v>
      </c>
      <c r="J47" s="9"/>
      <c r="K47" s="14"/>
      <c r="L47" s="52">
        <v>2</v>
      </c>
      <c r="M47" s="10">
        <f t="shared" si="12"/>
        <v>7.407407407407407E-2</v>
      </c>
      <c r="N47" s="12">
        <v>18</v>
      </c>
      <c r="O47" s="10">
        <f t="shared" si="1"/>
        <v>0.66666666666666663</v>
      </c>
      <c r="P47" s="12">
        <v>1</v>
      </c>
      <c r="Q47" s="10">
        <f t="shared" si="13"/>
        <v>3.7037037037037035E-2</v>
      </c>
      <c r="R47" s="10"/>
      <c r="S47" s="14"/>
      <c r="T47" s="11">
        <v>19</v>
      </c>
      <c r="U47" s="10">
        <f t="shared" si="34"/>
        <v>0.70370370370370372</v>
      </c>
      <c r="V47" s="12">
        <v>2</v>
      </c>
      <c r="W47" s="14">
        <f t="shared" si="28"/>
        <v>7.407407407407407E-2</v>
      </c>
    </row>
    <row r="48" spans="1:23" s="36" customFormat="1" ht="20.149999999999999" customHeight="1" x14ac:dyDescent="0.3">
      <c r="A48" s="225" t="s">
        <v>26</v>
      </c>
      <c r="B48" s="226"/>
      <c r="C48" s="258"/>
      <c r="D48" s="124">
        <f>SUM(D46:D47)</f>
        <v>38</v>
      </c>
      <c r="E48" s="19">
        <f>SUM(E46:E47)</f>
        <v>6</v>
      </c>
      <c r="F48" s="19">
        <f>SUM(F46:F47)</f>
        <v>18</v>
      </c>
      <c r="G48" s="20">
        <f>SUM(F48+E48)/D48</f>
        <v>0.63157894736842102</v>
      </c>
      <c r="H48" s="19">
        <f>SUM(H46:H47)</f>
        <v>7</v>
      </c>
      <c r="I48" s="20">
        <f>H48/D48</f>
        <v>0.18421052631578946</v>
      </c>
      <c r="J48" s="125"/>
      <c r="K48" s="54"/>
      <c r="L48" s="51">
        <f>SUM(L46:L47)</f>
        <v>3</v>
      </c>
      <c r="M48" s="22">
        <f>L48/D48</f>
        <v>7.8947368421052627E-2</v>
      </c>
      <c r="N48" s="122">
        <f>SUM(N46:N47)</f>
        <v>27</v>
      </c>
      <c r="O48" s="22">
        <f>N48/D48</f>
        <v>0.71052631578947367</v>
      </c>
      <c r="P48" s="122">
        <f>SUM(P46:P47)</f>
        <v>1</v>
      </c>
      <c r="Q48" s="22">
        <f>P48/D48</f>
        <v>2.6315789473684209E-2</v>
      </c>
      <c r="R48" s="122"/>
      <c r="S48" s="23"/>
      <c r="T48" s="121">
        <f>SUM(T46:T47)</f>
        <v>29</v>
      </c>
      <c r="U48" s="22">
        <f>T48/D48</f>
        <v>0.76315789473684215</v>
      </c>
      <c r="V48" s="122">
        <f>SUM(V46:V47)</f>
        <v>2</v>
      </c>
      <c r="W48" s="23">
        <f>V48/D48</f>
        <v>5.2631578947368418E-2</v>
      </c>
    </row>
    <row r="49" spans="1:23" s="36" customFormat="1" ht="20.149999999999999" customHeight="1" x14ac:dyDescent="0.3">
      <c r="A49" s="83">
        <v>36</v>
      </c>
      <c r="B49" s="25" t="s">
        <v>64</v>
      </c>
      <c r="C49" s="46" t="s">
        <v>56</v>
      </c>
      <c r="D49" s="48">
        <v>3</v>
      </c>
      <c r="E49" s="29"/>
      <c r="F49" s="29">
        <v>1</v>
      </c>
      <c r="G49" s="26">
        <f>F49/D49</f>
        <v>0.33333333333333331</v>
      </c>
      <c r="H49" s="29"/>
      <c r="I49" s="26"/>
      <c r="J49" s="17"/>
      <c r="K49" s="27"/>
      <c r="L49" s="24"/>
      <c r="M49" s="26"/>
      <c r="N49" s="25">
        <v>1</v>
      </c>
      <c r="O49" s="26">
        <f>N49/D49</f>
        <v>0.33333333333333331</v>
      </c>
      <c r="P49" s="25"/>
      <c r="Q49" s="26"/>
      <c r="R49" s="26"/>
      <c r="S49" s="27"/>
      <c r="T49" s="83">
        <v>1</v>
      </c>
      <c r="U49" s="26">
        <f>T49/D49</f>
        <v>0.33333333333333331</v>
      </c>
      <c r="V49" s="25"/>
      <c r="W49" s="27"/>
    </row>
    <row r="50" spans="1:23" s="36" customFormat="1" ht="20.149999999999999" customHeight="1" x14ac:dyDescent="0.3">
      <c r="A50" s="11">
        <v>37</v>
      </c>
      <c r="B50" s="118" t="s">
        <v>61</v>
      </c>
      <c r="C50" s="47"/>
      <c r="D50" s="49">
        <v>17</v>
      </c>
      <c r="E50" s="9">
        <v>1</v>
      </c>
      <c r="F50" s="9">
        <v>14</v>
      </c>
      <c r="G50" s="10">
        <f>SUM(F50+E50)/D50</f>
        <v>0.88235294117647056</v>
      </c>
      <c r="H50" s="9">
        <v>1</v>
      </c>
      <c r="I50" s="10">
        <f>H50/D50</f>
        <v>5.8823529411764705E-2</v>
      </c>
      <c r="J50" s="9"/>
      <c r="K50" s="14"/>
      <c r="L50" s="52"/>
      <c r="M50" s="10"/>
      <c r="N50" s="12">
        <v>15</v>
      </c>
      <c r="O50" s="10">
        <f>N50/D50</f>
        <v>0.88235294117647056</v>
      </c>
      <c r="P50" s="12">
        <v>1</v>
      </c>
      <c r="Q50" s="10">
        <f>P50/D50</f>
        <v>5.8823529411764705E-2</v>
      </c>
      <c r="R50" s="10"/>
      <c r="S50" s="14"/>
      <c r="T50" s="11">
        <v>10</v>
      </c>
      <c r="U50" s="10">
        <f>T50/D50</f>
        <v>0.58823529411764708</v>
      </c>
      <c r="V50" s="12">
        <v>6</v>
      </c>
      <c r="W50" s="14">
        <f>V50/D50</f>
        <v>0.35294117647058826</v>
      </c>
    </row>
    <row r="51" spans="1:23" s="36" customFormat="1" ht="20.149999999999999" customHeight="1" x14ac:dyDescent="0.3">
      <c r="A51" s="11">
        <v>38</v>
      </c>
      <c r="B51" s="118" t="s">
        <v>63</v>
      </c>
      <c r="C51" s="53"/>
      <c r="D51" s="49">
        <v>35</v>
      </c>
      <c r="E51" s="9"/>
      <c r="F51" s="9">
        <v>8</v>
      </c>
      <c r="G51" s="10">
        <f t="shared" ref="G51" si="37">SUM(F51+E51)/D51</f>
        <v>0.22857142857142856</v>
      </c>
      <c r="H51" s="9">
        <v>1</v>
      </c>
      <c r="I51" s="10">
        <f t="shared" ref="I51" si="38">H51/D51</f>
        <v>2.8571428571428571E-2</v>
      </c>
      <c r="J51" s="9">
        <v>8</v>
      </c>
      <c r="K51" s="14">
        <f>J51/D51</f>
        <v>0.22857142857142856</v>
      </c>
      <c r="L51" s="11">
        <v>7</v>
      </c>
      <c r="M51" s="10">
        <f t="shared" si="12"/>
        <v>0.2</v>
      </c>
      <c r="N51" s="12">
        <v>8</v>
      </c>
      <c r="O51" s="10">
        <f t="shared" si="1"/>
        <v>0.22857142857142856</v>
      </c>
      <c r="P51" s="12">
        <v>2</v>
      </c>
      <c r="Q51" s="10">
        <f t="shared" si="13"/>
        <v>5.7142857142857141E-2</v>
      </c>
      <c r="R51" s="15"/>
      <c r="S51" s="14"/>
      <c r="T51" s="11">
        <v>16</v>
      </c>
      <c r="U51" s="10">
        <f t="shared" si="34"/>
        <v>0.45714285714285713</v>
      </c>
      <c r="V51" s="12">
        <v>1</v>
      </c>
      <c r="W51" s="14">
        <f t="shared" si="28"/>
        <v>2.8571428571428571E-2</v>
      </c>
    </row>
    <row r="52" spans="1:23" s="36" customFormat="1" ht="20.149999999999999" customHeight="1" x14ac:dyDescent="0.3">
      <c r="A52" s="40">
        <v>39</v>
      </c>
      <c r="B52" s="41" t="s">
        <v>79</v>
      </c>
      <c r="C52" s="69" t="s">
        <v>80</v>
      </c>
      <c r="D52" s="72">
        <v>3</v>
      </c>
      <c r="E52" s="42"/>
      <c r="F52" s="42">
        <v>2</v>
      </c>
      <c r="G52" s="43">
        <f>F52/D52</f>
        <v>0.66666666666666663</v>
      </c>
      <c r="H52" s="42"/>
      <c r="I52" s="43"/>
      <c r="J52" s="42">
        <v>1</v>
      </c>
      <c r="K52" s="67">
        <f>J52/D52</f>
        <v>0.33333333333333331</v>
      </c>
      <c r="L52" s="66">
        <v>1</v>
      </c>
      <c r="M52" s="43">
        <f>L52/D52</f>
        <v>0.33333333333333331</v>
      </c>
      <c r="N52" s="44">
        <v>2</v>
      </c>
      <c r="O52" s="43">
        <f>N52/D52</f>
        <v>0.66666666666666663</v>
      </c>
      <c r="P52" s="44"/>
      <c r="Q52" s="43"/>
      <c r="R52" s="45"/>
      <c r="S52" s="67"/>
      <c r="T52" s="40">
        <v>2</v>
      </c>
      <c r="U52" s="43">
        <f t="shared" si="34"/>
        <v>0.66666666666666663</v>
      </c>
      <c r="V52" s="44">
        <v>1</v>
      </c>
      <c r="W52" s="67">
        <f t="shared" si="28"/>
        <v>0.33333333333333331</v>
      </c>
    </row>
    <row r="53" spans="1:23" ht="20.149999999999999" customHeight="1" x14ac:dyDescent="0.3">
      <c r="A53" s="235" t="s">
        <v>78</v>
      </c>
      <c r="B53" s="236"/>
      <c r="C53" s="237"/>
      <c r="D53" s="98">
        <f>SUM(D48:D52)</f>
        <v>96</v>
      </c>
      <c r="E53" s="99">
        <f>SUM(E48:E52)</f>
        <v>7</v>
      </c>
      <c r="F53" s="99">
        <f>SUM(F48:F52)</f>
        <v>43</v>
      </c>
      <c r="G53" s="100">
        <f>SUM(F53+E53)/D53</f>
        <v>0.52083333333333337</v>
      </c>
      <c r="H53" s="99">
        <f>SUM(H48:H52)</f>
        <v>9</v>
      </c>
      <c r="I53" s="100">
        <f>H53/D53</f>
        <v>9.375E-2</v>
      </c>
      <c r="J53" s="116">
        <f>SUM(J48:J52)</f>
        <v>9</v>
      </c>
      <c r="K53" s="102">
        <f>SUM(K48:K51)</f>
        <v>0.22857142857142856</v>
      </c>
      <c r="L53" s="103">
        <f>SUM(L48:L52)</f>
        <v>11</v>
      </c>
      <c r="M53" s="100">
        <f>L53/D53</f>
        <v>0.11458333333333333</v>
      </c>
      <c r="N53" s="116">
        <f>SUM(N48:N52)</f>
        <v>53</v>
      </c>
      <c r="O53" s="100">
        <f>N53/D53</f>
        <v>0.55208333333333337</v>
      </c>
      <c r="P53" s="116">
        <f>SUM(P48:P52)</f>
        <v>4</v>
      </c>
      <c r="Q53" s="100">
        <f>P53/D53</f>
        <v>4.1666666666666664E-2</v>
      </c>
      <c r="R53" s="116"/>
      <c r="S53" s="104"/>
      <c r="T53" s="98">
        <f>SUM(T48:T52)</f>
        <v>58</v>
      </c>
      <c r="U53" s="100">
        <f>T53/D53</f>
        <v>0.60416666666666663</v>
      </c>
      <c r="V53" s="116">
        <f>SUM(V48:V52)</f>
        <v>10</v>
      </c>
      <c r="W53" s="102">
        <f>V53/D53</f>
        <v>0.10416666666666667</v>
      </c>
    </row>
    <row r="54" spans="1:23" ht="20.149999999999999" customHeight="1" x14ac:dyDescent="0.3">
      <c r="A54" s="238" t="s">
        <v>81</v>
      </c>
      <c r="B54" s="239"/>
      <c r="C54" s="239"/>
      <c r="D54" s="93">
        <f>D53+D44</f>
        <v>378</v>
      </c>
      <c r="E54" s="94">
        <f t="shared" ref="E54:V54" si="39">E53+E44</f>
        <v>30</v>
      </c>
      <c r="F54" s="94">
        <f t="shared" si="39"/>
        <v>115</v>
      </c>
      <c r="G54" s="95">
        <f>SUM(F54+E54)/D54</f>
        <v>0.3835978835978836</v>
      </c>
      <c r="H54" s="94">
        <f t="shared" si="39"/>
        <v>68</v>
      </c>
      <c r="I54" s="95">
        <f>H54/D54</f>
        <v>0.17989417989417988</v>
      </c>
      <c r="J54" s="96">
        <f t="shared" si="39"/>
        <v>45</v>
      </c>
      <c r="K54" s="97">
        <f>J54/D54</f>
        <v>0.11904761904761904</v>
      </c>
      <c r="L54" s="93">
        <f t="shared" si="39"/>
        <v>81</v>
      </c>
      <c r="M54" s="95">
        <f>L54/D54</f>
        <v>0.21428571428571427</v>
      </c>
      <c r="N54" s="94">
        <f t="shared" si="39"/>
        <v>149</v>
      </c>
      <c r="O54" s="95">
        <f>N54/D54</f>
        <v>0.39417989417989419</v>
      </c>
      <c r="P54" s="94">
        <f t="shared" si="39"/>
        <v>26</v>
      </c>
      <c r="Q54" s="95">
        <f>P54/D54</f>
        <v>6.8783068783068779E-2</v>
      </c>
      <c r="R54" s="96">
        <f t="shared" si="39"/>
        <v>2</v>
      </c>
      <c r="S54" s="97">
        <f>R54/D54</f>
        <v>5.2910052910052907E-3</v>
      </c>
      <c r="T54" s="93">
        <f t="shared" si="39"/>
        <v>235</v>
      </c>
      <c r="U54" s="95">
        <f>T54/D54</f>
        <v>0.62169312169312174</v>
      </c>
      <c r="V54" s="96">
        <f t="shared" si="39"/>
        <v>23</v>
      </c>
      <c r="W54" s="97">
        <f>V54/D54</f>
        <v>6.0846560846560843E-2</v>
      </c>
    </row>
  </sheetData>
  <mergeCells count="28">
    <mergeCell ref="A53:C53"/>
    <mergeCell ref="A54:C54"/>
    <mergeCell ref="B38:B42"/>
    <mergeCell ref="A43:C43"/>
    <mergeCell ref="A44:C44"/>
    <mergeCell ref="A45:W45"/>
    <mergeCell ref="B46:B47"/>
    <mergeCell ref="A48:C48"/>
    <mergeCell ref="A37:C37"/>
    <mergeCell ref="B4:B9"/>
    <mergeCell ref="A10:C10"/>
    <mergeCell ref="B11:B13"/>
    <mergeCell ref="A14:C14"/>
    <mergeCell ref="B15:B19"/>
    <mergeCell ref="A20:C20"/>
    <mergeCell ref="B21:B25"/>
    <mergeCell ref="A26:C26"/>
    <mergeCell ref="B27:B31"/>
    <mergeCell ref="A32:C32"/>
    <mergeCell ref="B33:B36"/>
    <mergeCell ref="A1:W1"/>
    <mergeCell ref="A2:A3"/>
    <mergeCell ref="B2:B3"/>
    <mergeCell ref="C2:C3"/>
    <mergeCell ref="D2:D3"/>
    <mergeCell ref="E2:K2"/>
    <mergeCell ref="L2:S2"/>
    <mergeCell ref="T2:W2"/>
  </mergeCells>
  <phoneticPr fontId="2" type="noConversion"/>
  <printOptions horizontalCentered="1"/>
  <pageMargins left="0.19685039370078741" right="0.19685039370078741" top="0.39370078740157483" bottom="0.39370078740157483" header="0" footer="0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4"/>
  <sheetViews>
    <sheetView workbookViewId="0">
      <selection activeCell="AB7" sqref="AB7"/>
    </sheetView>
  </sheetViews>
  <sheetFormatPr defaultColWidth="9" defaultRowHeight="14" x14ac:dyDescent="0.3"/>
  <cols>
    <col min="1" max="1" width="4" style="1" customWidth="1"/>
    <col min="2" max="2" width="7.33203125" style="1" customWidth="1"/>
    <col min="3" max="3" width="20.83203125" style="1" customWidth="1"/>
    <col min="4" max="4" width="6.33203125" style="1" customWidth="1"/>
    <col min="5" max="6" width="4.58203125" style="1" customWidth="1"/>
    <col min="7" max="7" width="8.33203125" style="1" customWidth="1"/>
    <col min="8" max="8" width="4.58203125" style="1" customWidth="1"/>
    <col min="9" max="9" width="7.58203125" style="1" customWidth="1"/>
    <col min="10" max="10" width="4.58203125" style="1" customWidth="1"/>
    <col min="11" max="11" width="7.58203125" style="1" customWidth="1"/>
    <col min="12" max="12" width="4.58203125" style="1" customWidth="1"/>
    <col min="13" max="13" width="7.58203125" style="1" customWidth="1"/>
    <col min="14" max="14" width="4.58203125" style="1" customWidth="1"/>
    <col min="15" max="15" width="8.25" style="1" customWidth="1"/>
    <col min="16" max="16" width="4.58203125" style="1" customWidth="1"/>
    <col min="17" max="17" width="7.58203125" style="1" customWidth="1"/>
    <col min="18" max="18" width="4.58203125" style="1" customWidth="1"/>
    <col min="19" max="19" width="7.58203125" style="1" customWidth="1"/>
    <col min="20" max="20" width="4.58203125" style="1" customWidth="1"/>
    <col min="21" max="21" width="8.08203125" style="1" customWidth="1"/>
    <col min="22" max="22" width="4.58203125" style="1" customWidth="1"/>
    <col min="23" max="23" width="7.58203125" style="1" customWidth="1"/>
    <col min="24" max="16384" width="9" style="1"/>
  </cols>
  <sheetData>
    <row r="1" spans="1:23" ht="31.5" customHeight="1" x14ac:dyDescent="0.3">
      <c r="A1" s="240" t="s">
        <v>96</v>
      </c>
      <c r="B1" s="240"/>
      <c r="C1" s="240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</row>
    <row r="2" spans="1:23" s="36" customFormat="1" ht="26.25" customHeight="1" x14ac:dyDescent="0.3">
      <c r="A2" s="241" t="s">
        <v>20</v>
      </c>
      <c r="B2" s="243" t="s">
        <v>21</v>
      </c>
      <c r="C2" s="245" t="s">
        <v>22</v>
      </c>
      <c r="D2" s="247" t="s">
        <v>83</v>
      </c>
      <c r="E2" s="249" t="s">
        <v>72</v>
      </c>
      <c r="F2" s="249"/>
      <c r="G2" s="249"/>
      <c r="H2" s="249"/>
      <c r="I2" s="249"/>
      <c r="J2" s="249"/>
      <c r="K2" s="250"/>
      <c r="L2" s="251" t="s">
        <v>73</v>
      </c>
      <c r="M2" s="249"/>
      <c r="N2" s="249"/>
      <c r="O2" s="249"/>
      <c r="P2" s="249"/>
      <c r="Q2" s="249"/>
      <c r="R2" s="249"/>
      <c r="S2" s="250"/>
      <c r="T2" s="252" t="s">
        <v>74</v>
      </c>
      <c r="U2" s="252"/>
      <c r="V2" s="252"/>
      <c r="W2" s="253"/>
    </row>
    <row r="3" spans="1:23" s="36" customFormat="1" ht="35.25" customHeight="1" x14ac:dyDescent="0.3">
      <c r="A3" s="242"/>
      <c r="B3" s="244"/>
      <c r="C3" s="246"/>
      <c r="D3" s="248"/>
      <c r="E3" s="105" t="s">
        <v>16</v>
      </c>
      <c r="F3" s="106" t="s">
        <v>18</v>
      </c>
      <c r="G3" s="106" t="s">
        <v>69</v>
      </c>
      <c r="H3" s="106" t="s">
        <v>17</v>
      </c>
      <c r="I3" s="106" t="s">
        <v>70</v>
      </c>
      <c r="J3" s="107" t="s">
        <v>19</v>
      </c>
      <c r="K3" s="108" t="s">
        <v>25</v>
      </c>
      <c r="L3" s="109" t="s">
        <v>65</v>
      </c>
      <c r="M3" s="110" t="s">
        <v>27</v>
      </c>
      <c r="N3" s="106" t="s">
        <v>66</v>
      </c>
      <c r="O3" s="110" t="s">
        <v>27</v>
      </c>
      <c r="P3" s="106" t="s">
        <v>67</v>
      </c>
      <c r="Q3" s="110" t="s">
        <v>27</v>
      </c>
      <c r="R3" s="106" t="s">
        <v>68</v>
      </c>
      <c r="S3" s="111" t="s">
        <v>27</v>
      </c>
      <c r="T3" s="112" t="s">
        <v>30</v>
      </c>
      <c r="U3" s="113" t="s">
        <v>27</v>
      </c>
      <c r="V3" s="114" t="s">
        <v>32</v>
      </c>
      <c r="W3" s="115" t="s">
        <v>27</v>
      </c>
    </row>
    <row r="4" spans="1:23" s="36" customFormat="1" ht="20.149999999999999" customHeight="1" x14ac:dyDescent="0.3">
      <c r="A4" s="8">
        <v>1</v>
      </c>
      <c r="B4" s="224" t="s">
        <v>33</v>
      </c>
      <c r="C4" s="53" t="s">
        <v>35</v>
      </c>
      <c r="D4" s="59">
        <v>12</v>
      </c>
      <c r="E4" s="59">
        <v>1</v>
      </c>
      <c r="F4" s="9">
        <v>3</v>
      </c>
      <c r="G4" s="10">
        <f>SUM(F4+E4)/D4</f>
        <v>0.33333333333333331</v>
      </c>
      <c r="H4" s="9"/>
      <c r="I4" s="10">
        <f>H4/D4</f>
        <v>0</v>
      </c>
      <c r="J4" s="9">
        <v>2</v>
      </c>
      <c r="K4" s="14">
        <f>J4/D4</f>
        <v>0.16666666666666666</v>
      </c>
      <c r="L4" s="11">
        <v>2</v>
      </c>
      <c r="M4" s="10">
        <f t="shared" ref="M4:M13" si="0">L4/D4</f>
        <v>0.16666666666666666</v>
      </c>
      <c r="N4" s="12">
        <v>2</v>
      </c>
      <c r="O4" s="10">
        <f t="shared" ref="O4:O51" si="1">N4/D4</f>
        <v>0.16666666666666666</v>
      </c>
      <c r="P4" s="12">
        <v>2</v>
      </c>
      <c r="Q4" s="10">
        <f t="shared" ref="Q4:Q13" si="2">P4/D4</f>
        <v>0.16666666666666666</v>
      </c>
      <c r="R4" s="10"/>
      <c r="S4" s="14"/>
      <c r="T4" s="52">
        <v>6</v>
      </c>
      <c r="U4" s="10">
        <f>T4/D4</f>
        <v>0.5</v>
      </c>
      <c r="V4" s="12"/>
      <c r="W4" s="14"/>
    </row>
    <row r="5" spans="1:23" s="36" customFormat="1" ht="20.149999999999999" customHeight="1" x14ac:dyDescent="0.3">
      <c r="A5" s="8">
        <v>2</v>
      </c>
      <c r="B5" s="224"/>
      <c r="C5" s="53" t="s">
        <v>34</v>
      </c>
      <c r="D5" s="59">
        <v>10</v>
      </c>
      <c r="E5" s="59">
        <v>1</v>
      </c>
      <c r="F5" s="9">
        <v>3</v>
      </c>
      <c r="G5" s="10">
        <f t="shared" ref="G5:G9" si="3">SUM(F5+E5)/D5</f>
        <v>0.4</v>
      </c>
      <c r="H5" s="9">
        <v>1</v>
      </c>
      <c r="I5" s="10">
        <f t="shared" ref="I5:I9" si="4">H5/D5</f>
        <v>0.1</v>
      </c>
      <c r="J5" s="13"/>
      <c r="K5" s="14"/>
      <c r="L5" s="11">
        <v>1</v>
      </c>
      <c r="M5" s="10">
        <f t="shared" si="0"/>
        <v>0.1</v>
      </c>
      <c r="N5" s="12">
        <v>2</v>
      </c>
      <c r="O5" s="10">
        <f t="shared" si="1"/>
        <v>0.2</v>
      </c>
      <c r="P5" s="12">
        <v>2</v>
      </c>
      <c r="Q5" s="10">
        <f t="shared" si="2"/>
        <v>0.2</v>
      </c>
      <c r="R5" s="10"/>
      <c r="S5" s="14"/>
      <c r="T5" s="52">
        <v>5</v>
      </c>
      <c r="U5" s="10">
        <f t="shared" ref="U5:U13" si="5">T5/D5</f>
        <v>0.5</v>
      </c>
      <c r="V5" s="12"/>
      <c r="W5" s="14"/>
    </row>
    <row r="6" spans="1:23" s="36" customFormat="1" ht="20.149999999999999" customHeight="1" x14ac:dyDescent="0.3">
      <c r="A6" s="8">
        <v>3</v>
      </c>
      <c r="B6" s="224"/>
      <c r="C6" s="53" t="s">
        <v>36</v>
      </c>
      <c r="D6" s="59">
        <v>13</v>
      </c>
      <c r="E6" s="59">
        <v>1</v>
      </c>
      <c r="F6" s="9">
        <v>1</v>
      </c>
      <c r="G6" s="10">
        <f t="shared" si="3"/>
        <v>0.15384615384615385</v>
      </c>
      <c r="H6" s="9">
        <v>3</v>
      </c>
      <c r="I6" s="10">
        <f t="shared" si="4"/>
        <v>0.23076923076923078</v>
      </c>
      <c r="J6" s="13"/>
      <c r="K6" s="14"/>
      <c r="L6" s="11">
        <v>1</v>
      </c>
      <c r="M6" s="10">
        <f t="shared" si="0"/>
        <v>7.6923076923076927E-2</v>
      </c>
      <c r="N6" s="12">
        <v>2</v>
      </c>
      <c r="O6" s="10">
        <f t="shared" si="1"/>
        <v>0.15384615384615385</v>
      </c>
      <c r="P6" s="12">
        <v>2</v>
      </c>
      <c r="Q6" s="10">
        <f t="shared" si="2"/>
        <v>0.15384615384615385</v>
      </c>
      <c r="R6" s="10"/>
      <c r="S6" s="14"/>
      <c r="T6" s="52">
        <v>5</v>
      </c>
      <c r="U6" s="10">
        <f t="shared" si="5"/>
        <v>0.38461538461538464</v>
      </c>
      <c r="V6" s="12"/>
      <c r="W6" s="14"/>
    </row>
    <row r="7" spans="1:23" s="36" customFormat="1" ht="20.149999999999999" customHeight="1" x14ac:dyDescent="0.3">
      <c r="A7" s="8">
        <v>4</v>
      </c>
      <c r="B7" s="224"/>
      <c r="C7" s="53" t="s">
        <v>37</v>
      </c>
      <c r="D7" s="59">
        <v>6</v>
      </c>
      <c r="E7" s="59">
        <v>1</v>
      </c>
      <c r="F7" s="9"/>
      <c r="G7" s="10">
        <f t="shared" si="3"/>
        <v>0.16666666666666666</v>
      </c>
      <c r="H7" s="9">
        <v>1</v>
      </c>
      <c r="I7" s="10">
        <f t="shared" si="4"/>
        <v>0.16666666666666666</v>
      </c>
      <c r="J7" s="13"/>
      <c r="K7" s="14"/>
      <c r="L7" s="11">
        <v>1</v>
      </c>
      <c r="M7" s="10">
        <f t="shared" si="0"/>
        <v>0.16666666666666666</v>
      </c>
      <c r="N7" s="12">
        <v>1</v>
      </c>
      <c r="O7" s="10">
        <f t="shared" si="1"/>
        <v>0.16666666666666666</v>
      </c>
      <c r="P7" s="12">
        <v>0</v>
      </c>
      <c r="Q7" s="10">
        <f t="shared" si="2"/>
        <v>0</v>
      </c>
      <c r="R7" s="10"/>
      <c r="S7" s="14"/>
      <c r="T7" s="52">
        <v>2</v>
      </c>
      <c r="U7" s="10">
        <f t="shared" si="5"/>
        <v>0.33333333333333331</v>
      </c>
      <c r="V7" s="12"/>
      <c r="W7" s="14"/>
    </row>
    <row r="8" spans="1:23" s="36" customFormat="1" ht="20.149999999999999" customHeight="1" x14ac:dyDescent="0.3">
      <c r="A8" s="8">
        <v>5</v>
      </c>
      <c r="B8" s="224"/>
      <c r="C8" s="53" t="s">
        <v>38</v>
      </c>
      <c r="D8" s="59">
        <v>7</v>
      </c>
      <c r="E8" s="59"/>
      <c r="F8" s="9">
        <v>1</v>
      </c>
      <c r="G8" s="10">
        <f t="shared" si="3"/>
        <v>0.14285714285714285</v>
      </c>
      <c r="H8" s="9">
        <v>3</v>
      </c>
      <c r="I8" s="10">
        <f t="shared" si="4"/>
        <v>0.42857142857142855</v>
      </c>
      <c r="J8" s="13"/>
      <c r="K8" s="14"/>
      <c r="L8" s="11">
        <v>3</v>
      </c>
      <c r="M8" s="10">
        <f t="shared" si="0"/>
        <v>0.42857142857142855</v>
      </c>
      <c r="N8" s="12">
        <v>1</v>
      </c>
      <c r="O8" s="10">
        <f t="shared" si="1"/>
        <v>0.14285714285714285</v>
      </c>
      <c r="P8" s="12">
        <v>0</v>
      </c>
      <c r="Q8" s="10">
        <f t="shared" si="2"/>
        <v>0</v>
      </c>
      <c r="R8" s="12"/>
      <c r="S8" s="14"/>
      <c r="T8" s="52">
        <v>4</v>
      </c>
      <c r="U8" s="10">
        <f t="shared" si="5"/>
        <v>0.5714285714285714</v>
      </c>
      <c r="V8" s="12"/>
      <c r="W8" s="14"/>
    </row>
    <row r="9" spans="1:23" s="36" customFormat="1" ht="20.149999999999999" customHeight="1" x14ac:dyDescent="0.3">
      <c r="A9" s="8">
        <v>6</v>
      </c>
      <c r="B9" s="224"/>
      <c r="C9" s="53" t="s">
        <v>39</v>
      </c>
      <c r="D9" s="59">
        <v>5</v>
      </c>
      <c r="E9" s="59"/>
      <c r="F9" s="9">
        <v>1</v>
      </c>
      <c r="G9" s="10">
        <f t="shared" si="3"/>
        <v>0.2</v>
      </c>
      <c r="H9" s="9">
        <v>1</v>
      </c>
      <c r="I9" s="10">
        <f t="shared" si="4"/>
        <v>0.2</v>
      </c>
      <c r="J9" s="13"/>
      <c r="K9" s="14"/>
      <c r="L9" s="11">
        <v>1</v>
      </c>
      <c r="M9" s="10">
        <f t="shared" si="0"/>
        <v>0.2</v>
      </c>
      <c r="N9" s="12">
        <v>1</v>
      </c>
      <c r="O9" s="10">
        <f t="shared" si="1"/>
        <v>0.2</v>
      </c>
      <c r="P9" s="12">
        <v>0</v>
      </c>
      <c r="Q9" s="10">
        <f t="shared" si="2"/>
        <v>0</v>
      </c>
      <c r="R9" s="10"/>
      <c r="S9" s="14"/>
      <c r="T9" s="52">
        <v>2</v>
      </c>
      <c r="U9" s="10">
        <f t="shared" si="5"/>
        <v>0.4</v>
      </c>
      <c r="V9" s="12"/>
      <c r="W9" s="14"/>
    </row>
    <row r="10" spans="1:23" s="36" customFormat="1" ht="20.149999999999999" customHeight="1" x14ac:dyDescent="0.3">
      <c r="A10" s="228" t="s">
        <v>3</v>
      </c>
      <c r="B10" s="229"/>
      <c r="C10" s="230"/>
      <c r="D10" s="81">
        <f>SUM(D4:D9)</f>
        <v>53</v>
      </c>
      <c r="E10" s="57">
        <f>SUM(E4:E9)</f>
        <v>4</v>
      </c>
      <c r="F10" s="19">
        <f>SUM(F4:F9)</f>
        <v>9</v>
      </c>
      <c r="G10" s="20">
        <f>SUM(F10+E10)/D10</f>
        <v>0.24528301886792453</v>
      </c>
      <c r="H10" s="82">
        <f>SUM(H4:H9)</f>
        <v>9</v>
      </c>
      <c r="I10" s="20">
        <f>H10/D10</f>
        <v>0.16981132075471697</v>
      </c>
      <c r="J10" s="82">
        <v>2</v>
      </c>
      <c r="K10" s="54">
        <f>J10/D10</f>
        <v>3.7735849056603772E-2</v>
      </c>
      <c r="L10" s="78">
        <f>SUM(L4:L9)</f>
        <v>9</v>
      </c>
      <c r="M10" s="22">
        <f t="shared" si="0"/>
        <v>0.16981132075471697</v>
      </c>
      <c r="N10" s="79">
        <f t="shared" ref="N10:P10" si="6">SUM(N4:N9)</f>
        <v>9</v>
      </c>
      <c r="O10" s="22">
        <f t="shared" si="1"/>
        <v>0.16981132075471697</v>
      </c>
      <c r="P10" s="79">
        <f t="shared" si="6"/>
        <v>6</v>
      </c>
      <c r="Q10" s="22">
        <f t="shared" si="2"/>
        <v>0.11320754716981132</v>
      </c>
      <c r="R10" s="79"/>
      <c r="S10" s="23"/>
      <c r="T10" s="51">
        <f t="shared" ref="T10" si="7">SUM(T4:T9)</f>
        <v>24</v>
      </c>
      <c r="U10" s="22">
        <f t="shared" si="5"/>
        <v>0.45283018867924529</v>
      </c>
      <c r="V10" s="79"/>
      <c r="W10" s="23"/>
    </row>
    <row r="11" spans="1:23" s="36" customFormat="1" ht="20.149999999999999" customHeight="1" x14ac:dyDescent="0.3">
      <c r="A11" s="83">
        <v>7</v>
      </c>
      <c r="B11" s="259" t="s">
        <v>23</v>
      </c>
      <c r="C11" s="63" t="s">
        <v>0</v>
      </c>
      <c r="D11" s="74">
        <v>80</v>
      </c>
      <c r="E11" s="86"/>
      <c r="F11" s="17">
        <v>7</v>
      </c>
      <c r="G11" s="26">
        <f>SUM(F11+E11)/D11</f>
        <v>8.7499999999999994E-2</v>
      </c>
      <c r="H11" s="17">
        <v>6</v>
      </c>
      <c r="I11" s="26">
        <f>H11/D11</f>
        <v>7.4999999999999997E-2</v>
      </c>
      <c r="J11" s="29">
        <v>4</v>
      </c>
      <c r="K11" s="27">
        <f>J11/D11</f>
        <v>0.05</v>
      </c>
      <c r="L11" s="83">
        <v>8</v>
      </c>
      <c r="M11" s="26">
        <f t="shared" si="0"/>
        <v>0.1</v>
      </c>
      <c r="N11" s="25">
        <v>8</v>
      </c>
      <c r="O11" s="26">
        <f t="shared" si="1"/>
        <v>0.1</v>
      </c>
      <c r="P11" s="25">
        <v>1</v>
      </c>
      <c r="Q11" s="26">
        <f t="shared" si="2"/>
        <v>1.2500000000000001E-2</v>
      </c>
      <c r="R11" s="26"/>
      <c r="S11" s="27"/>
      <c r="T11" s="24">
        <v>14</v>
      </c>
      <c r="U11" s="26">
        <f t="shared" si="5"/>
        <v>0.17499999999999999</v>
      </c>
      <c r="V11" s="25">
        <v>3</v>
      </c>
      <c r="W11" s="27">
        <f>V11/D11</f>
        <v>3.7499999999999999E-2</v>
      </c>
    </row>
    <row r="12" spans="1:23" s="36" customFormat="1" ht="20.149999999999999" customHeight="1" x14ac:dyDescent="0.3">
      <c r="A12" s="83">
        <v>8</v>
      </c>
      <c r="B12" s="260"/>
      <c r="C12" s="53" t="s">
        <v>2</v>
      </c>
      <c r="D12" s="85">
        <v>12</v>
      </c>
      <c r="E12" s="59">
        <v>2</v>
      </c>
      <c r="F12" s="9"/>
      <c r="G12" s="10">
        <f>SUM(F12+E12)/D12</f>
        <v>0.16666666666666666</v>
      </c>
      <c r="H12" s="9"/>
      <c r="I12" s="10">
        <f>H12/D12</f>
        <v>0</v>
      </c>
      <c r="J12" s="9">
        <v>3</v>
      </c>
      <c r="K12" s="14">
        <f>J12/D12</f>
        <v>0.25</v>
      </c>
      <c r="L12" s="11">
        <v>3</v>
      </c>
      <c r="M12" s="10">
        <f>L12/D12</f>
        <v>0.25</v>
      </c>
      <c r="N12" s="12">
        <v>0</v>
      </c>
      <c r="O12" s="10">
        <f>N12/D12</f>
        <v>0</v>
      </c>
      <c r="P12" s="12">
        <v>1</v>
      </c>
      <c r="Q12" s="10">
        <f>P12/D12</f>
        <v>8.3333333333333329E-2</v>
      </c>
      <c r="R12" s="12">
        <v>1</v>
      </c>
      <c r="S12" s="14">
        <f>R12/D12</f>
        <v>8.3333333333333329E-2</v>
      </c>
      <c r="T12" s="52">
        <v>4</v>
      </c>
      <c r="U12" s="10">
        <f>T12/D12</f>
        <v>0.33333333333333331</v>
      </c>
      <c r="V12" s="12">
        <v>1</v>
      </c>
      <c r="W12" s="14">
        <f>V12/D12</f>
        <v>8.3333333333333329E-2</v>
      </c>
    </row>
    <row r="13" spans="1:23" s="36" customFormat="1" ht="20.149999999999999" customHeight="1" x14ac:dyDescent="0.3">
      <c r="A13" s="83">
        <v>9</v>
      </c>
      <c r="B13" s="223"/>
      <c r="C13" s="53" t="s">
        <v>1</v>
      </c>
      <c r="D13" s="85">
        <v>30</v>
      </c>
      <c r="E13" s="59">
        <v>1</v>
      </c>
      <c r="F13" s="9">
        <v>1</v>
      </c>
      <c r="G13" s="10">
        <f t="shared" ref="G13" si="8">SUM(F13+E13)/D13</f>
        <v>6.6666666666666666E-2</v>
      </c>
      <c r="H13" s="9">
        <v>1</v>
      </c>
      <c r="I13" s="10">
        <f t="shared" ref="I13" si="9">H13/D13</f>
        <v>3.3333333333333333E-2</v>
      </c>
      <c r="J13" s="9">
        <v>3</v>
      </c>
      <c r="K13" s="14">
        <f t="shared" ref="K13" si="10">J13/D13</f>
        <v>0.1</v>
      </c>
      <c r="L13" s="11">
        <v>4</v>
      </c>
      <c r="M13" s="10">
        <f t="shared" si="0"/>
        <v>0.13333333333333333</v>
      </c>
      <c r="N13" s="12">
        <v>1</v>
      </c>
      <c r="O13" s="10">
        <f t="shared" si="1"/>
        <v>3.3333333333333333E-2</v>
      </c>
      <c r="P13" s="12">
        <v>1</v>
      </c>
      <c r="Q13" s="10">
        <f t="shared" si="2"/>
        <v>3.3333333333333333E-2</v>
      </c>
      <c r="R13" s="10"/>
      <c r="S13" s="14"/>
      <c r="T13" s="52">
        <v>6</v>
      </c>
      <c r="U13" s="10">
        <f t="shared" si="5"/>
        <v>0.2</v>
      </c>
      <c r="V13" s="12">
        <v>0</v>
      </c>
      <c r="W13" s="14">
        <f t="shared" ref="W13:W14" si="11">V13/D13</f>
        <v>0</v>
      </c>
    </row>
    <row r="14" spans="1:23" s="36" customFormat="1" ht="20.149999999999999" customHeight="1" x14ac:dyDescent="0.3">
      <c r="A14" s="225" t="s">
        <v>26</v>
      </c>
      <c r="B14" s="226"/>
      <c r="C14" s="227"/>
      <c r="D14" s="81">
        <f>SUM(D11:D13)</f>
        <v>122</v>
      </c>
      <c r="E14" s="57">
        <f>SUM(E11:E13)</f>
        <v>3</v>
      </c>
      <c r="F14" s="19">
        <f>SUM(F11:F13)</f>
        <v>8</v>
      </c>
      <c r="G14" s="20">
        <f>SUM(F14+E14)/D14</f>
        <v>9.0163934426229511E-2</v>
      </c>
      <c r="H14" s="38">
        <f>SUM(H11:H13)</f>
        <v>7</v>
      </c>
      <c r="I14" s="20">
        <f>H14/D14</f>
        <v>5.737704918032787E-2</v>
      </c>
      <c r="J14" s="82">
        <f>SUM(J11:J13)</f>
        <v>10</v>
      </c>
      <c r="K14" s="54">
        <f>J14/D14</f>
        <v>8.1967213114754092E-2</v>
      </c>
      <c r="L14" s="78">
        <f>SUM(L11:L13)</f>
        <v>15</v>
      </c>
      <c r="M14" s="22">
        <f>L14/D14</f>
        <v>0.12295081967213115</v>
      </c>
      <c r="N14" s="79">
        <f>SUM(N11:N13)</f>
        <v>9</v>
      </c>
      <c r="O14" s="22">
        <f t="shared" si="1"/>
        <v>7.3770491803278687E-2</v>
      </c>
      <c r="P14" s="79">
        <f>SUM(P11:P13)</f>
        <v>3</v>
      </c>
      <c r="Q14" s="22">
        <f>P14/D14</f>
        <v>2.4590163934426229E-2</v>
      </c>
      <c r="R14" s="79">
        <v>1</v>
      </c>
      <c r="S14" s="23">
        <f>R14/D14</f>
        <v>8.1967213114754103E-3</v>
      </c>
      <c r="T14" s="51">
        <f>SUM(T11:T13)</f>
        <v>24</v>
      </c>
      <c r="U14" s="22">
        <f>T14/D14</f>
        <v>0.19672131147540983</v>
      </c>
      <c r="V14" s="79">
        <f>SUM(V11:V13)</f>
        <v>4</v>
      </c>
      <c r="W14" s="23">
        <f t="shared" si="11"/>
        <v>3.2786885245901641E-2</v>
      </c>
    </row>
    <row r="15" spans="1:23" s="36" customFormat="1" ht="20.149999999999999" customHeight="1" x14ac:dyDescent="0.3">
      <c r="A15" s="83">
        <v>10</v>
      </c>
      <c r="B15" s="223" t="s">
        <v>46</v>
      </c>
      <c r="C15" s="63" t="s">
        <v>44</v>
      </c>
      <c r="D15" s="73">
        <v>14</v>
      </c>
      <c r="E15" s="58"/>
      <c r="F15" s="29">
        <v>3</v>
      </c>
      <c r="G15" s="26">
        <f>SUM(F15+E15)/D15</f>
        <v>0.21428571428571427</v>
      </c>
      <c r="H15" s="29">
        <v>2</v>
      </c>
      <c r="I15" s="26">
        <f>H15/D15</f>
        <v>0.14285714285714285</v>
      </c>
      <c r="J15" s="29">
        <v>1</v>
      </c>
      <c r="K15" s="27">
        <f>J15/D15</f>
        <v>7.1428571428571425E-2</v>
      </c>
      <c r="L15" s="83">
        <v>3</v>
      </c>
      <c r="M15" s="26">
        <f t="shared" ref="M15:M51" si="12">L15/D15</f>
        <v>0.21428571428571427</v>
      </c>
      <c r="N15" s="25">
        <v>3</v>
      </c>
      <c r="O15" s="26">
        <f t="shared" si="1"/>
        <v>0.21428571428571427</v>
      </c>
      <c r="P15" s="25"/>
      <c r="Q15" s="26">
        <f t="shared" ref="Q15:Q51" si="13">P15/D15</f>
        <v>0</v>
      </c>
      <c r="R15" s="26"/>
      <c r="S15" s="27"/>
      <c r="T15" s="24">
        <v>6</v>
      </c>
      <c r="U15" s="26">
        <f t="shared" ref="U15:U42" si="14">T15/D15</f>
        <v>0.42857142857142855</v>
      </c>
      <c r="V15" s="25"/>
      <c r="W15" s="27"/>
    </row>
    <row r="16" spans="1:23" s="36" customFormat="1" ht="20.149999999999999" customHeight="1" x14ac:dyDescent="0.3">
      <c r="A16" s="11">
        <v>11</v>
      </c>
      <c r="B16" s="224"/>
      <c r="C16" s="53" t="s">
        <v>45</v>
      </c>
      <c r="D16" s="61">
        <v>6</v>
      </c>
      <c r="E16" s="59"/>
      <c r="F16" s="9">
        <v>1</v>
      </c>
      <c r="G16" s="10">
        <f t="shared" ref="G16:G19" si="15">SUM(F16+E16)/D16</f>
        <v>0.16666666666666666</v>
      </c>
      <c r="H16" s="9">
        <v>1</v>
      </c>
      <c r="I16" s="10">
        <f t="shared" ref="I16:I19" si="16">H16/D16</f>
        <v>0.16666666666666666</v>
      </c>
      <c r="J16" s="9">
        <v>1</v>
      </c>
      <c r="K16" s="14">
        <f t="shared" ref="K16:K19" si="17">J16/D16</f>
        <v>0.16666666666666666</v>
      </c>
      <c r="L16" s="11">
        <v>1</v>
      </c>
      <c r="M16" s="10">
        <f t="shared" si="12"/>
        <v>0.16666666666666666</v>
      </c>
      <c r="N16" s="12">
        <v>2</v>
      </c>
      <c r="O16" s="10">
        <f t="shared" si="1"/>
        <v>0.33333333333333331</v>
      </c>
      <c r="P16" s="12"/>
      <c r="Q16" s="10">
        <f t="shared" si="13"/>
        <v>0</v>
      </c>
      <c r="R16" s="10"/>
      <c r="S16" s="14"/>
      <c r="T16" s="52">
        <v>3</v>
      </c>
      <c r="U16" s="10">
        <f t="shared" si="14"/>
        <v>0.5</v>
      </c>
      <c r="V16" s="12"/>
      <c r="W16" s="14"/>
    </row>
    <row r="17" spans="1:23" s="36" customFormat="1" ht="20.149999999999999" customHeight="1" x14ac:dyDescent="0.3">
      <c r="A17" s="11">
        <v>12</v>
      </c>
      <c r="B17" s="224"/>
      <c r="C17" s="53" t="s">
        <v>41</v>
      </c>
      <c r="D17" s="61">
        <v>11</v>
      </c>
      <c r="E17" s="59"/>
      <c r="F17" s="9">
        <v>3</v>
      </c>
      <c r="G17" s="10">
        <f t="shared" si="15"/>
        <v>0.27272727272727271</v>
      </c>
      <c r="H17" s="9"/>
      <c r="I17" s="10">
        <f t="shared" si="16"/>
        <v>0</v>
      </c>
      <c r="J17" s="9">
        <v>1</v>
      </c>
      <c r="K17" s="14">
        <f t="shared" si="17"/>
        <v>9.0909090909090912E-2</v>
      </c>
      <c r="L17" s="11">
        <v>1</v>
      </c>
      <c r="M17" s="10">
        <f t="shared" si="12"/>
        <v>9.0909090909090912E-2</v>
      </c>
      <c r="N17" s="12">
        <v>1</v>
      </c>
      <c r="O17" s="10">
        <f t="shared" si="1"/>
        <v>9.0909090909090912E-2</v>
      </c>
      <c r="P17" s="12">
        <v>2</v>
      </c>
      <c r="Q17" s="10">
        <f t="shared" si="13"/>
        <v>0.18181818181818182</v>
      </c>
      <c r="R17" s="10"/>
      <c r="S17" s="14"/>
      <c r="T17" s="52">
        <v>4</v>
      </c>
      <c r="U17" s="10">
        <f t="shared" si="14"/>
        <v>0.36363636363636365</v>
      </c>
      <c r="V17" s="12"/>
      <c r="W17" s="14"/>
    </row>
    <row r="18" spans="1:23" s="36" customFormat="1" ht="20.149999999999999" customHeight="1" x14ac:dyDescent="0.3">
      <c r="A18" s="11">
        <v>13</v>
      </c>
      <c r="B18" s="224"/>
      <c r="C18" s="53" t="s">
        <v>42</v>
      </c>
      <c r="D18" s="61">
        <v>11</v>
      </c>
      <c r="E18" s="59">
        <v>1</v>
      </c>
      <c r="F18" s="9">
        <v>3</v>
      </c>
      <c r="G18" s="10">
        <f t="shared" si="15"/>
        <v>0.36363636363636365</v>
      </c>
      <c r="H18" s="9">
        <v>2</v>
      </c>
      <c r="I18" s="10">
        <f t="shared" si="16"/>
        <v>0.18181818181818182</v>
      </c>
      <c r="J18" s="13"/>
      <c r="K18" s="14"/>
      <c r="L18" s="11">
        <v>1</v>
      </c>
      <c r="M18" s="10">
        <f t="shared" si="12"/>
        <v>9.0909090909090912E-2</v>
      </c>
      <c r="N18" s="12">
        <v>4</v>
      </c>
      <c r="O18" s="10">
        <f t="shared" si="1"/>
        <v>0.36363636363636365</v>
      </c>
      <c r="P18" s="12">
        <v>1</v>
      </c>
      <c r="Q18" s="10">
        <f t="shared" si="13"/>
        <v>9.0909090909090912E-2</v>
      </c>
      <c r="R18" s="10"/>
      <c r="S18" s="14"/>
      <c r="T18" s="52">
        <v>5</v>
      </c>
      <c r="U18" s="10">
        <f t="shared" si="14"/>
        <v>0.45454545454545453</v>
      </c>
      <c r="V18" s="12">
        <v>1</v>
      </c>
      <c r="W18" s="14">
        <f>V18/D18</f>
        <v>9.0909090909090912E-2</v>
      </c>
    </row>
    <row r="19" spans="1:23" s="36" customFormat="1" ht="20.149999999999999" customHeight="1" x14ac:dyDescent="0.3">
      <c r="A19" s="11">
        <v>14</v>
      </c>
      <c r="B19" s="224"/>
      <c r="C19" s="53" t="s">
        <v>43</v>
      </c>
      <c r="D19" s="61">
        <v>44</v>
      </c>
      <c r="E19" s="59">
        <v>1</v>
      </c>
      <c r="F19" s="9">
        <v>3</v>
      </c>
      <c r="G19" s="10">
        <f t="shared" si="15"/>
        <v>9.0909090909090912E-2</v>
      </c>
      <c r="H19" s="9">
        <v>4</v>
      </c>
      <c r="I19" s="10">
        <f t="shared" si="16"/>
        <v>9.0909090909090912E-2</v>
      </c>
      <c r="J19" s="9">
        <v>4</v>
      </c>
      <c r="K19" s="14">
        <f t="shared" si="17"/>
        <v>9.0909090909090912E-2</v>
      </c>
      <c r="L19" s="11">
        <v>7</v>
      </c>
      <c r="M19" s="10">
        <f t="shared" si="12"/>
        <v>0.15909090909090909</v>
      </c>
      <c r="N19" s="12">
        <v>4</v>
      </c>
      <c r="O19" s="10">
        <f t="shared" si="1"/>
        <v>9.0909090909090912E-2</v>
      </c>
      <c r="P19" s="12">
        <v>1</v>
      </c>
      <c r="Q19" s="10">
        <f t="shared" si="13"/>
        <v>2.2727272727272728E-2</v>
      </c>
      <c r="R19" s="12"/>
      <c r="S19" s="14"/>
      <c r="T19" s="52">
        <v>11</v>
      </c>
      <c r="U19" s="10">
        <f t="shared" si="14"/>
        <v>0.25</v>
      </c>
      <c r="V19" s="12">
        <v>1</v>
      </c>
      <c r="W19" s="14">
        <f t="shared" ref="W19:W20" si="18">V19/D19</f>
        <v>2.2727272727272728E-2</v>
      </c>
    </row>
    <row r="20" spans="1:23" s="36" customFormat="1" ht="20.149999999999999" customHeight="1" x14ac:dyDescent="0.3">
      <c r="A20" s="225" t="s">
        <v>26</v>
      </c>
      <c r="B20" s="226"/>
      <c r="C20" s="227"/>
      <c r="D20" s="126">
        <f>SUM(D15:D19)</f>
        <v>86</v>
      </c>
      <c r="E20" s="57">
        <f>SUM(E15:E19)</f>
        <v>2</v>
      </c>
      <c r="F20" s="19">
        <f>SUM(F15:F19)</f>
        <v>13</v>
      </c>
      <c r="G20" s="20">
        <f>SUM(F20+E20)/D20</f>
        <v>0.1744186046511628</v>
      </c>
      <c r="H20" s="82">
        <f>SUM(H15:H19)</f>
        <v>9</v>
      </c>
      <c r="I20" s="20">
        <f>H20/D20</f>
        <v>0.10465116279069768</v>
      </c>
      <c r="J20" s="82">
        <f>SUM(J15:J19)</f>
        <v>7</v>
      </c>
      <c r="K20" s="54">
        <f>J20/D20</f>
        <v>8.1395348837209308E-2</v>
      </c>
      <c r="L20" s="78">
        <f>SUM(L15:L19)</f>
        <v>13</v>
      </c>
      <c r="M20" s="22">
        <f t="shared" si="12"/>
        <v>0.15116279069767441</v>
      </c>
      <c r="N20" s="79">
        <f>SUM(N15:N19)</f>
        <v>14</v>
      </c>
      <c r="O20" s="22">
        <f t="shared" si="1"/>
        <v>0.16279069767441862</v>
      </c>
      <c r="P20" s="79">
        <f>SUM(P15:P19)</f>
        <v>4</v>
      </c>
      <c r="Q20" s="22">
        <f t="shared" si="13"/>
        <v>4.6511627906976744E-2</v>
      </c>
      <c r="R20" s="79"/>
      <c r="S20" s="23"/>
      <c r="T20" s="51">
        <f>SUM(T15:T19)</f>
        <v>29</v>
      </c>
      <c r="U20" s="22">
        <f t="shared" si="14"/>
        <v>0.33720930232558138</v>
      </c>
      <c r="V20" s="79">
        <v>2</v>
      </c>
      <c r="W20" s="23">
        <f t="shared" si="18"/>
        <v>2.3255813953488372E-2</v>
      </c>
    </row>
    <row r="21" spans="1:23" s="36" customFormat="1" ht="20.149999999999999" customHeight="1" x14ac:dyDescent="0.3">
      <c r="A21" s="83">
        <v>15</v>
      </c>
      <c r="B21" s="223" t="s">
        <v>47</v>
      </c>
      <c r="C21" s="63" t="s">
        <v>48</v>
      </c>
      <c r="D21" s="73">
        <v>64</v>
      </c>
      <c r="E21" s="58">
        <v>3</v>
      </c>
      <c r="F21" s="29">
        <v>2</v>
      </c>
      <c r="G21" s="26">
        <f>SUM(F21+E21)/D21</f>
        <v>7.8125E-2</v>
      </c>
      <c r="H21" s="29">
        <v>5</v>
      </c>
      <c r="I21" s="26">
        <f>H21/D21</f>
        <v>7.8125E-2</v>
      </c>
      <c r="J21" s="29">
        <v>5</v>
      </c>
      <c r="K21" s="27">
        <f>J21/D21</f>
        <v>7.8125E-2</v>
      </c>
      <c r="L21" s="83">
        <v>7</v>
      </c>
      <c r="M21" s="26">
        <f t="shared" si="12"/>
        <v>0.109375</v>
      </c>
      <c r="N21" s="25">
        <v>6</v>
      </c>
      <c r="O21" s="26">
        <f t="shared" si="1"/>
        <v>9.375E-2</v>
      </c>
      <c r="P21" s="25">
        <v>2</v>
      </c>
      <c r="Q21" s="26">
        <f t="shared" si="13"/>
        <v>3.125E-2</v>
      </c>
      <c r="R21" s="26"/>
      <c r="S21" s="27"/>
      <c r="T21" s="24">
        <v>15</v>
      </c>
      <c r="U21" s="26">
        <f t="shared" si="14"/>
        <v>0.234375</v>
      </c>
      <c r="V21" s="25"/>
      <c r="W21" s="84"/>
    </row>
    <row r="22" spans="1:23" s="36" customFormat="1" ht="20.149999999999999" customHeight="1" x14ac:dyDescent="0.3">
      <c r="A22" s="11">
        <v>16</v>
      </c>
      <c r="B22" s="224"/>
      <c r="C22" s="53" t="s">
        <v>50</v>
      </c>
      <c r="D22" s="61">
        <v>7</v>
      </c>
      <c r="E22" s="59">
        <v>1</v>
      </c>
      <c r="F22" s="9">
        <v>1</v>
      </c>
      <c r="G22" s="10">
        <f t="shared" ref="G22:G23" si="19">SUM(F22+E22)/D22</f>
        <v>0.2857142857142857</v>
      </c>
      <c r="H22" s="9">
        <v>1</v>
      </c>
      <c r="I22" s="10">
        <f t="shared" ref="I22:I23" si="20">H22/D22</f>
        <v>0.14285714285714285</v>
      </c>
      <c r="J22" s="9">
        <v>1</v>
      </c>
      <c r="K22" s="14">
        <f>J22/D22</f>
        <v>0.14285714285714285</v>
      </c>
      <c r="L22" s="11"/>
      <c r="M22" s="10">
        <f t="shared" si="12"/>
        <v>0</v>
      </c>
      <c r="N22" s="12">
        <v>3</v>
      </c>
      <c r="O22" s="10">
        <f t="shared" si="1"/>
        <v>0.42857142857142855</v>
      </c>
      <c r="P22" s="12">
        <v>1</v>
      </c>
      <c r="Q22" s="10">
        <f t="shared" si="13"/>
        <v>0.14285714285714285</v>
      </c>
      <c r="R22" s="10"/>
      <c r="S22" s="14"/>
      <c r="T22" s="52">
        <v>4</v>
      </c>
      <c r="U22" s="10">
        <f t="shared" si="14"/>
        <v>0.5714285714285714</v>
      </c>
      <c r="V22" s="12"/>
      <c r="W22" s="35"/>
    </row>
    <row r="23" spans="1:23" s="36" customFormat="1" ht="20.149999999999999" customHeight="1" x14ac:dyDescent="0.3">
      <c r="A23" s="11">
        <v>17</v>
      </c>
      <c r="B23" s="224"/>
      <c r="C23" s="53" t="s">
        <v>49</v>
      </c>
      <c r="D23" s="61">
        <v>11</v>
      </c>
      <c r="E23" s="59"/>
      <c r="F23" s="9">
        <v>1</v>
      </c>
      <c r="G23" s="10">
        <f t="shared" si="19"/>
        <v>9.0909090909090912E-2</v>
      </c>
      <c r="H23" s="9">
        <v>2</v>
      </c>
      <c r="I23" s="10">
        <f t="shared" si="20"/>
        <v>0.18181818181818182</v>
      </c>
      <c r="J23" s="13"/>
      <c r="K23" s="14"/>
      <c r="L23" s="11">
        <v>2</v>
      </c>
      <c r="M23" s="10">
        <f t="shared" si="12"/>
        <v>0.18181818181818182</v>
      </c>
      <c r="N23" s="12">
        <v>1</v>
      </c>
      <c r="O23" s="10">
        <f t="shared" si="1"/>
        <v>9.0909090909090912E-2</v>
      </c>
      <c r="P23" s="12"/>
      <c r="Q23" s="10">
        <f t="shared" si="13"/>
        <v>0</v>
      </c>
      <c r="R23" s="10"/>
      <c r="S23" s="14"/>
      <c r="T23" s="52">
        <v>3</v>
      </c>
      <c r="U23" s="10">
        <f t="shared" si="14"/>
        <v>0.27272727272727271</v>
      </c>
      <c r="V23" s="12"/>
      <c r="W23" s="35"/>
    </row>
    <row r="24" spans="1:23" s="36" customFormat="1" ht="20.149999999999999" customHeight="1" x14ac:dyDescent="0.3">
      <c r="A24" s="11">
        <v>18</v>
      </c>
      <c r="B24" s="224"/>
      <c r="C24" s="53" t="s">
        <v>51</v>
      </c>
      <c r="D24" s="61">
        <v>7</v>
      </c>
      <c r="E24" s="59"/>
      <c r="F24" s="9"/>
      <c r="G24" s="10"/>
      <c r="H24" s="9"/>
      <c r="I24" s="10"/>
      <c r="J24" s="13"/>
      <c r="K24" s="14"/>
      <c r="L24" s="11"/>
      <c r="M24" s="10"/>
      <c r="N24" s="12"/>
      <c r="O24" s="10"/>
      <c r="P24" s="12"/>
      <c r="Q24" s="10"/>
      <c r="R24" s="10"/>
      <c r="S24" s="14"/>
      <c r="T24" s="52"/>
      <c r="U24" s="10"/>
      <c r="V24" s="12"/>
      <c r="W24" s="35"/>
    </row>
    <row r="25" spans="1:23" s="36" customFormat="1" ht="20.149999999999999" customHeight="1" x14ac:dyDescent="0.3">
      <c r="A25" s="11">
        <v>19</v>
      </c>
      <c r="B25" s="224"/>
      <c r="C25" s="53" t="s">
        <v>52</v>
      </c>
      <c r="D25" s="61">
        <v>7</v>
      </c>
      <c r="E25" s="59"/>
      <c r="F25" s="9"/>
      <c r="G25" s="10"/>
      <c r="H25" s="9"/>
      <c r="I25" s="10"/>
      <c r="J25" s="13"/>
      <c r="K25" s="14"/>
      <c r="L25" s="11"/>
      <c r="M25" s="10"/>
      <c r="N25" s="12"/>
      <c r="O25" s="10"/>
      <c r="P25" s="12"/>
      <c r="Q25" s="10"/>
      <c r="R25" s="12"/>
      <c r="S25" s="14"/>
      <c r="T25" s="52"/>
      <c r="U25" s="10"/>
      <c r="V25" s="12"/>
      <c r="W25" s="35"/>
    </row>
    <row r="26" spans="1:23" s="36" customFormat="1" ht="20.149999999999999" customHeight="1" x14ac:dyDescent="0.3">
      <c r="A26" s="225" t="s">
        <v>26</v>
      </c>
      <c r="B26" s="226"/>
      <c r="C26" s="227"/>
      <c r="D26" s="81">
        <f>SUM(D21:D25)</f>
        <v>96</v>
      </c>
      <c r="E26" s="57">
        <f>SUM(E21:E25)</f>
        <v>4</v>
      </c>
      <c r="F26" s="19">
        <f>SUM(F21:F25)</f>
        <v>4</v>
      </c>
      <c r="G26" s="20">
        <f>SUM(F26+E26)/D26</f>
        <v>8.3333333333333329E-2</v>
      </c>
      <c r="H26" s="82">
        <f>SUM(H21:H25)</f>
        <v>8</v>
      </c>
      <c r="I26" s="20">
        <f>H26/D26</f>
        <v>8.3333333333333329E-2</v>
      </c>
      <c r="J26" s="82">
        <f>SUM(J21:J25)</f>
        <v>6</v>
      </c>
      <c r="K26" s="54">
        <f>J26/D26</f>
        <v>6.25E-2</v>
      </c>
      <c r="L26" s="78">
        <f>SUM(L21:L25)</f>
        <v>9</v>
      </c>
      <c r="M26" s="22">
        <f t="shared" si="12"/>
        <v>9.375E-2</v>
      </c>
      <c r="N26" s="79">
        <f>SUM(N21:N25)</f>
        <v>10</v>
      </c>
      <c r="O26" s="22">
        <f t="shared" si="1"/>
        <v>0.10416666666666667</v>
      </c>
      <c r="P26" s="79">
        <f>SUM(P21:P25)</f>
        <v>3</v>
      </c>
      <c r="Q26" s="22">
        <f t="shared" si="13"/>
        <v>3.125E-2</v>
      </c>
      <c r="R26" s="79"/>
      <c r="S26" s="23"/>
      <c r="T26" s="51">
        <f>SUM(T21:T25)</f>
        <v>22</v>
      </c>
      <c r="U26" s="22">
        <f t="shared" si="14"/>
        <v>0.22916666666666666</v>
      </c>
      <c r="V26" s="79"/>
      <c r="W26" s="80"/>
    </row>
    <row r="27" spans="1:23" s="36" customFormat="1" ht="20.149999999999999" customHeight="1" x14ac:dyDescent="0.3">
      <c r="A27" s="83">
        <v>20</v>
      </c>
      <c r="B27" s="223" t="s">
        <v>57</v>
      </c>
      <c r="C27" s="63" t="s">
        <v>8</v>
      </c>
      <c r="D27" s="73">
        <v>14</v>
      </c>
      <c r="E27" s="58"/>
      <c r="F27" s="29">
        <v>1</v>
      </c>
      <c r="G27" s="26">
        <f>SUM(F27+E27)/D27</f>
        <v>7.1428571428571425E-2</v>
      </c>
      <c r="H27" s="29">
        <v>4</v>
      </c>
      <c r="I27" s="26">
        <f>H27/D27</f>
        <v>0.2857142857142857</v>
      </c>
      <c r="J27" s="29">
        <v>1</v>
      </c>
      <c r="K27" s="27">
        <f>J27/D27</f>
        <v>7.1428571428571425E-2</v>
      </c>
      <c r="L27" s="83">
        <v>5</v>
      </c>
      <c r="M27" s="26">
        <f t="shared" si="12"/>
        <v>0.35714285714285715</v>
      </c>
      <c r="N27" s="25">
        <v>1</v>
      </c>
      <c r="O27" s="26">
        <f t="shared" si="1"/>
        <v>7.1428571428571425E-2</v>
      </c>
      <c r="P27" s="25"/>
      <c r="Q27" s="26"/>
      <c r="R27" s="25"/>
      <c r="S27" s="84"/>
      <c r="T27" s="24">
        <v>6</v>
      </c>
      <c r="U27" s="26">
        <f t="shared" si="14"/>
        <v>0.42857142857142855</v>
      </c>
      <c r="V27" s="25"/>
      <c r="W27" s="27"/>
    </row>
    <row r="28" spans="1:23" s="36" customFormat="1" ht="20.149999999999999" customHeight="1" x14ac:dyDescent="0.3">
      <c r="A28" s="11">
        <v>21</v>
      </c>
      <c r="B28" s="224"/>
      <c r="C28" s="53" t="s">
        <v>9</v>
      </c>
      <c r="D28" s="61">
        <v>14</v>
      </c>
      <c r="E28" s="59"/>
      <c r="F28" s="9">
        <v>3</v>
      </c>
      <c r="G28" s="10">
        <f t="shared" ref="G28:G31" si="21">SUM(F28+E28)/D28</f>
        <v>0.21428571428571427</v>
      </c>
      <c r="H28" s="9">
        <v>1</v>
      </c>
      <c r="I28" s="10">
        <f t="shared" ref="I28:I31" si="22">H28/D28</f>
        <v>7.1428571428571425E-2</v>
      </c>
      <c r="J28" s="9">
        <v>2</v>
      </c>
      <c r="K28" s="14">
        <f t="shared" ref="K28" si="23">J28/D28</f>
        <v>0.14285714285714285</v>
      </c>
      <c r="L28" s="11">
        <v>1</v>
      </c>
      <c r="M28" s="10">
        <f t="shared" si="12"/>
        <v>7.1428571428571425E-2</v>
      </c>
      <c r="N28" s="12">
        <v>4</v>
      </c>
      <c r="O28" s="10">
        <f t="shared" si="1"/>
        <v>0.2857142857142857</v>
      </c>
      <c r="P28" s="12">
        <v>1</v>
      </c>
      <c r="Q28" s="10">
        <f>P28/D28</f>
        <v>7.1428571428571425E-2</v>
      </c>
      <c r="R28" s="12"/>
      <c r="S28" s="35"/>
      <c r="T28" s="52">
        <v>5</v>
      </c>
      <c r="U28" s="10">
        <f t="shared" si="14"/>
        <v>0.35714285714285715</v>
      </c>
      <c r="V28" s="12">
        <v>1</v>
      </c>
      <c r="W28" s="14">
        <f>V28/D28</f>
        <v>7.1428571428571425E-2</v>
      </c>
    </row>
    <row r="29" spans="1:23" s="36" customFormat="1" ht="20.149999999999999" customHeight="1" x14ac:dyDescent="0.3">
      <c r="A29" s="11">
        <v>22</v>
      </c>
      <c r="B29" s="224"/>
      <c r="C29" s="53" t="s">
        <v>10</v>
      </c>
      <c r="D29" s="61">
        <v>15</v>
      </c>
      <c r="E29" s="59"/>
      <c r="F29" s="9">
        <v>5</v>
      </c>
      <c r="G29" s="10">
        <f t="shared" si="21"/>
        <v>0.33333333333333331</v>
      </c>
      <c r="H29" s="9">
        <v>1</v>
      </c>
      <c r="I29" s="10">
        <f t="shared" si="22"/>
        <v>6.6666666666666666E-2</v>
      </c>
      <c r="J29" s="9">
        <v>1</v>
      </c>
      <c r="K29" s="14"/>
      <c r="L29" s="11">
        <v>2</v>
      </c>
      <c r="M29" s="10">
        <f t="shared" si="12"/>
        <v>0.13333333333333333</v>
      </c>
      <c r="N29" s="12">
        <v>5</v>
      </c>
      <c r="O29" s="10">
        <f t="shared" si="1"/>
        <v>0.33333333333333331</v>
      </c>
      <c r="P29" s="12"/>
      <c r="Q29" s="10"/>
      <c r="R29" s="12"/>
      <c r="S29" s="35"/>
      <c r="T29" s="52">
        <v>7</v>
      </c>
      <c r="U29" s="10">
        <f t="shared" si="14"/>
        <v>0.46666666666666667</v>
      </c>
      <c r="V29" s="12"/>
      <c r="W29" s="14"/>
    </row>
    <row r="30" spans="1:23" s="36" customFormat="1" ht="20.149999999999999" customHeight="1" x14ac:dyDescent="0.3">
      <c r="A30" s="11">
        <v>23</v>
      </c>
      <c r="B30" s="224"/>
      <c r="C30" s="53" t="s">
        <v>58</v>
      </c>
      <c r="D30" s="61">
        <v>18</v>
      </c>
      <c r="E30" s="59"/>
      <c r="F30" s="9">
        <v>9</v>
      </c>
      <c r="G30" s="10">
        <f t="shared" si="21"/>
        <v>0.5</v>
      </c>
      <c r="H30" s="9">
        <v>4</v>
      </c>
      <c r="I30" s="10">
        <f t="shared" si="22"/>
        <v>0.22222222222222221</v>
      </c>
      <c r="J30" s="13"/>
      <c r="K30" s="14"/>
      <c r="L30" s="11">
        <v>1</v>
      </c>
      <c r="M30" s="10">
        <f t="shared" si="12"/>
        <v>5.5555555555555552E-2</v>
      </c>
      <c r="N30" s="12">
        <v>11</v>
      </c>
      <c r="O30" s="10">
        <f t="shared" si="1"/>
        <v>0.61111111111111116</v>
      </c>
      <c r="P30" s="12">
        <v>1</v>
      </c>
      <c r="Q30" s="10">
        <f>P30/D30</f>
        <v>5.5555555555555552E-2</v>
      </c>
      <c r="R30" s="12"/>
      <c r="S30" s="35"/>
      <c r="T30" s="52">
        <v>12</v>
      </c>
      <c r="U30" s="10">
        <f t="shared" si="14"/>
        <v>0.66666666666666663</v>
      </c>
      <c r="V30" s="12">
        <v>1</v>
      </c>
      <c r="W30" s="14">
        <f>V30/D30</f>
        <v>5.5555555555555552E-2</v>
      </c>
    </row>
    <row r="31" spans="1:23" s="36" customFormat="1" ht="20.149999999999999" customHeight="1" x14ac:dyDescent="0.3">
      <c r="A31" s="11">
        <v>24</v>
      </c>
      <c r="B31" s="224"/>
      <c r="C31" s="53" t="s">
        <v>82</v>
      </c>
      <c r="D31" s="61">
        <v>4</v>
      </c>
      <c r="E31" s="59"/>
      <c r="F31" s="9">
        <v>1</v>
      </c>
      <c r="G31" s="10">
        <f t="shared" si="21"/>
        <v>0.25</v>
      </c>
      <c r="H31" s="9">
        <v>1</v>
      </c>
      <c r="I31" s="10">
        <f t="shared" si="22"/>
        <v>0.25</v>
      </c>
      <c r="J31" s="9"/>
      <c r="K31" s="14"/>
      <c r="L31" s="11">
        <v>1</v>
      </c>
      <c r="M31" s="10">
        <f t="shared" si="12"/>
        <v>0.25</v>
      </c>
      <c r="N31" s="12">
        <v>1</v>
      </c>
      <c r="O31" s="10">
        <f t="shared" si="1"/>
        <v>0.25</v>
      </c>
      <c r="P31" s="12"/>
      <c r="Q31" s="10"/>
      <c r="R31" s="12"/>
      <c r="S31" s="35"/>
      <c r="T31" s="52">
        <v>2</v>
      </c>
      <c r="U31" s="10">
        <f t="shared" si="14"/>
        <v>0.5</v>
      </c>
      <c r="V31" s="12"/>
      <c r="W31" s="14"/>
    </row>
    <row r="32" spans="1:23" s="36" customFormat="1" ht="20.149999999999999" customHeight="1" x14ac:dyDescent="0.3">
      <c r="A32" s="225" t="s">
        <v>75</v>
      </c>
      <c r="B32" s="226"/>
      <c r="C32" s="227"/>
      <c r="D32" s="81">
        <f>SUM(D27:D31)</f>
        <v>65</v>
      </c>
      <c r="E32" s="57"/>
      <c r="F32" s="19">
        <f>SUM(F27:F31)</f>
        <v>19</v>
      </c>
      <c r="G32" s="20">
        <f>SUM(F32+E32)/D32</f>
        <v>0.29230769230769232</v>
      </c>
      <c r="H32" s="82">
        <f>SUM(H27:H31)</f>
        <v>11</v>
      </c>
      <c r="I32" s="20">
        <f>H32/D32</f>
        <v>0.16923076923076924</v>
      </c>
      <c r="J32" s="82">
        <f>SUM(J27:J31)</f>
        <v>4</v>
      </c>
      <c r="K32" s="54">
        <f>J32/D32</f>
        <v>6.1538461538461542E-2</v>
      </c>
      <c r="L32" s="78">
        <f>SUM(L27:L31)</f>
        <v>10</v>
      </c>
      <c r="M32" s="22">
        <f t="shared" si="12"/>
        <v>0.15384615384615385</v>
      </c>
      <c r="N32" s="79">
        <f>SUM(N27:N31)</f>
        <v>22</v>
      </c>
      <c r="O32" s="22">
        <f t="shared" si="1"/>
        <v>0.33846153846153848</v>
      </c>
      <c r="P32" s="79">
        <f>SUM(P27:P31)</f>
        <v>2</v>
      </c>
      <c r="Q32" s="22">
        <f>P32/D32</f>
        <v>3.0769230769230771E-2</v>
      </c>
      <c r="R32" s="79"/>
      <c r="S32" s="80"/>
      <c r="T32" s="51">
        <f>SUM(T27:T31)</f>
        <v>32</v>
      </c>
      <c r="U32" s="22">
        <f t="shared" si="14"/>
        <v>0.49230769230769234</v>
      </c>
      <c r="V32" s="79">
        <f>SUM(V27:V31)</f>
        <v>2</v>
      </c>
      <c r="W32" s="23">
        <f>V32/D32</f>
        <v>3.0769230769230771E-2</v>
      </c>
    </row>
    <row r="33" spans="1:23" s="36" customFormat="1" ht="20.149999999999999" customHeight="1" x14ac:dyDescent="0.3">
      <c r="A33" s="11">
        <v>25</v>
      </c>
      <c r="B33" s="224" t="s">
        <v>40</v>
      </c>
      <c r="C33" s="53" t="s">
        <v>13</v>
      </c>
      <c r="D33" s="58">
        <v>11</v>
      </c>
      <c r="E33" s="59">
        <v>1</v>
      </c>
      <c r="F33" s="9">
        <v>2</v>
      </c>
      <c r="G33" s="10">
        <f>SUM(F33+E33)/D33</f>
        <v>0.27272727272727271</v>
      </c>
      <c r="H33" s="9">
        <v>3</v>
      </c>
      <c r="I33" s="10">
        <f>H33/D33</f>
        <v>0.27272727272727271</v>
      </c>
      <c r="J33" s="9"/>
      <c r="K33" s="14"/>
      <c r="L33" s="11">
        <v>3</v>
      </c>
      <c r="M33" s="10">
        <f t="shared" si="12"/>
        <v>0.27272727272727271</v>
      </c>
      <c r="N33" s="12">
        <v>3</v>
      </c>
      <c r="O33" s="10">
        <f t="shared" si="1"/>
        <v>0.27272727272727271</v>
      </c>
      <c r="P33" s="12"/>
      <c r="Q33" s="10"/>
      <c r="R33" s="10"/>
      <c r="S33" s="14"/>
      <c r="T33" s="52">
        <v>6</v>
      </c>
      <c r="U33" s="10">
        <f t="shared" si="14"/>
        <v>0.54545454545454541</v>
      </c>
      <c r="V33" s="12"/>
      <c r="W33" s="14"/>
    </row>
    <row r="34" spans="1:23" s="36" customFormat="1" ht="20.149999999999999" customHeight="1" x14ac:dyDescent="0.3">
      <c r="A34" s="11">
        <v>26</v>
      </c>
      <c r="B34" s="224"/>
      <c r="C34" s="53" t="s">
        <v>11</v>
      </c>
      <c r="D34" s="59">
        <v>21</v>
      </c>
      <c r="E34" s="59">
        <v>2</v>
      </c>
      <c r="F34" s="9">
        <v>3</v>
      </c>
      <c r="G34" s="10">
        <f t="shared" ref="G34:G36" si="24">SUM(F34+E34)/D34</f>
        <v>0.23809523809523808</v>
      </c>
      <c r="H34" s="9">
        <v>2</v>
      </c>
      <c r="I34" s="10">
        <f t="shared" ref="I34:I36" si="25">H34/D34</f>
        <v>9.5238095238095233E-2</v>
      </c>
      <c r="J34" s="13" t="s">
        <v>53</v>
      </c>
      <c r="K34" s="14">
        <f>J34/D34</f>
        <v>0.14285714285714285</v>
      </c>
      <c r="L34" s="11">
        <v>4</v>
      </c>
      <c r="M34" s="10">
        <f t="shared" si="12"/>
        <v>0.19047619047619047</v>
      </c>
      <c r="N34" s="12">
        <v>6</v>
      </c>
      <c r="O34" s="10">
        <f t="shared" si="1"/>
        <v>0.2857142857142857</v>
      </c>
      <c r="P34" s="12"/>
      <c r="Q34" s="10"/>
      <c r="R34" s="10"/>
      <c r="S34" s="14"/>
      <c r="T34" s="52">
        <v>8</v>
      </c>
      <c r="U34" s="10">
        <f t="shared" si="14"/>
        <v>0.38095238095238093</v>
      </c>
      <c r="V34" s="12">
        <v>1</v>
      </c>
      <c r="W34" s="14">
        <f>V34/D34</f>
        <v>4.7619047619047616E-2</v>
      </c>
    </row>
    <row r="35" spans="1:23" s="36" customFormat="1" ht="20.149999999999999" customHeight="1" x14ac:dyDescent="0.3">
      <c r="A35" s="11">
        <v>27</v>
      </c>
      <c r="B35" s="224"/>
      <c r="C35" s="53" t="s">
        <v>12</v>
      </c>
      <c r="D35" s="59">
        <v>19</v>
      </c>
      <c r="E35" s="59">
        <v>1</v>
      </c>
      <c r="F35" s="9">
        <v>2</v>
      </c>
      <c r="G35" s="10">
        <f t="shared" si="24"/>
        <v>0.15789473684210525</v>
      </c>
      <c r="H35" s="9">
        <v>4</v>
      </c>
      <c r="I35" s="10">
        <f t="shared" si="25"/>
        <v>0.21052631578947367</v>
      </c>
      <c r="J35" s="13"/>
      <c r="K35" s="14"/>
      <c r="L35" s="11">
        <v>3</v>
      </c>
      <c r="M35" s="10">
        <f t="shared" si="12"/>
        <v>0.15789473684210525</v>
      </c>
      <c r="N35" s="12">
        <v>3</v>
      </c>
      <c r="O35" s="10">
        <f t="shared" si="1"/>
        <v>0.15789473684210525</v>
      </c>
      <c r="P35" s="12">
        <v>1</v>
      </c>
      <c r="Q35" s="10">
        <f t="shared" si="13"/>
        <v>5.2631578947368418E-2</v>
      </c>
      <c r="R35" s="10"/>
      <c r="S35" s="14"/>
      <c r="T35" s="52">
        <v>7</v>
      </c>
      <c r="U35" s="10">
        <f t="shared" si="14"/>
        <v>0.36842105263157893</v>
      </c>
      <c r="V35" s="12"/>
      <c r="W35" s="14"/>
    </row>
    <row r="36" spans="1:23" s="36" customFormat="1" ht="20.149999999999999" customHeight="1" x14ac:dyDescent="0.3">
      <c r="A36" s="11">
        <v>28</v>
      </c>
      <c r="B36" s="224"/>
      <c r="C36" s="53" t="s">
        <v>14</v>
      </c>
      <c r="D36" s="59">
        <v>8</v>
      </c>
      <c r="E36" s="59"/>
      <c r="F36" s="9">
        <v>1</v>
      </c>
      <c r="G36" s="10">
        <f t="shared" si="24"/>
        <v>0.125</v>
      </c>
      <c r="H36" s="9">
        <v>1</v>
      </c>
      <c r="I36" s="10">
        <f t="shared" si="25"/>
        <v>0.125</v>
      </c>
      <c r="J36" s="13" t="s">
        <v>54</v>
      </c>
      <c r="K36" s="14">
        <f t="shared" ref="K36" si="26">J36/D36</f>
        <v>0.125</v>
      </c>
      <c r="L36" s="11">
        <v>1</v>
      </c>
      <c r="M36" s="10">
        <f t="shared" si="12"/>
        <v>0.125</v>
      </c>
      <c r="N36" s="12">
        <v>2</v>
      </c>
      <c r="O36" s="10">
        <f t="shared" si="1"/>
        <v>0.25</v>
      </c>
      <c r="P36" s="12"/>
      <c r="Q36" s="10"/>
      <c r="R36" s="10"/>
      <c r="S36" s="14"/>
      <c r="T36" s="52">
        <v>2</v>
      </c>
      <c r="U36" s="10">
        <f t="shared" si="14"/>
        <v>0.25</v>
      </c>
      <c r="V36" s="12">
        <v>2</v>
      </c>
      <c r="W36" s="14">
        <f t="shared" ref="W36" si="27">V36/D36</f>
        <v>0.25</v>
      </c>
    </row>
    <row r="37" spans="1:23" s="36" customFormat="1" ht="20.149999999999999" customHeight="1" x14ac:dyDescent="0.3">
      <c r="A37" s="225" t="s">
        <v>26</v>
      </c>
      <c r="B37" s="226"/>
      <c r="C37" s="227"/>
      <c r="D37" s="81">
        <f>SUM(D33:D36)</f>
        <v>59</v>
      </c>
      <c r="E37" s="57">
        <f>SUM(E33:E36)</f>
        <v>4</v>
      </c>
      <c r="F37" s="19">
        <f>SUM(F33:F36)</f>
        <v>8</v>
      </c>
      <c r="G37" s="20">
        <f>SUM(F37+E37)/D37</f>
        <v>0.20338983050847459</v>
      </c>
      <c r="H37" s="82">
        <f>SUM(H33:H36)</f>
        <v>10</v>
      </c>
      <c r="I37" s="20">
        <f>H37/D37</f>
        <v>0.16949152542372881</v>
      </c>
      <c r="J37" s="82">
        <v>4</v>
      </c>
      <c r="K37" s="54">
        <f>J37/D37</f>
        <v>6.7796610169491525E-2</v>
      </c>
      <c r="L37" s="78">
        <f>SUM(L33:L36)</f>
        <v>11</v>
      </c>
      <c r="M37" s="22">
        <f t="shared" si="12"/>
        <v>0.1864406779661017</v>
      </c>
      <c r="N37" s="79">
        <f>SUM(N33:N36)</f>
        <v>14</v>
      </c>
      <c r="O37" s="22">
        <f t="shared" si="1"/>
        <v>0.23728813559322035</v>
      </c>
      <c r="P37" s="79">
        <f>SUM(P33:P36)</f>
        <v>1</v>
      </c>
      <c r="Q37" s="22">
        <f t="shared" si="13"/>
        <v>1.6949152542372881E-2</v>
      </c>
      <c r="R37" s="79"/>
      <c r="S37" s="23"/>
      <c r="T37" s="51">
        <f>SUM(T33:T36)</f>
        <v>23</v>
      </c>
      <c r="U37" s="22">
        <f t="shared" si="14"/>
        <v>0.38983050847457629</v>
      </c>
      <c r="V37" s="79">
        <f>SUM(V33:V36)</f>
        <v>3</v>
      </c>
      <c r="W37" s="23">
        <f>V37/D37</f>
        <v>5.0847457627118647E-2</v>
      </c>
    </row>
    <row r="38" spans="1:23" s="36" customFormat="1" ht="20.149999999999999" customHeight="1" x14ac:dyDescent="0.3">
      <c r="A38" s="83">
        <v>29</v>
      </c>
      <c r="B38" s="223" t="s">
        <v>55</v>
      </c>
      <c r="C38" s="63" t="s">
        <v>7</v>
      </c>
      <c r="D38" s="58">
        <v>14</v>
      </c>
      <c r="E38" s="58">
        <v>2</v>
      </c>
      <c r="F38" s="29">
        <v>3</v>
      </c>
      <c r="G38" s="26">
        <f>SUM(F38+E38)/D38</f>
        <v>0.35714285714285715</v>
      </c>
      <c r="H38" s="29">
        <v>2</v>
      </c>
      <c r="I38" s="26">
        <f>H38/D38</f>
        <v>0.14285714285714285</v>
      </c>
      <c r="J38" s="29">
        <v>2</v>
      </c>
      <c r="K38" s="27"/>
      <c r="L38" s="83">
        <v>2</v>
      </c>
      <c r="M38" s="26">
        <f t="shared" si="12"/>
        <v>0.14285714285714285</v>
      </c>
      <c r="N38" s="25">
        <v>5</v>
      </c>
      <c r="O38" s="26">
        <f t="shared" si="1"/>
        <v>0.35714285714285715</v>
      </c>
      <c r="P38" s="25"/>
      <c r="Q38" s="26">
        <f t="shared" si="13"/>
        <v>0</v>
      </c>
      <c r="R38" s="26"/>
      <c r="S38" s="27"/>
      <c r="T38" s="24">
        <v>6</v>
      </c>
      <c r="U38" s="26">
        <f t="shared" si="14"/>
        <v>0.42857142857142855</v>
      </c>
      <c r="V38" s="25">
        <v>1</v>
      </c>
      <c r="W38" s="27">
        <f t="shared" ref="W38:W52" si="28">V38/D38</f>
        <v>7.1428571428571425E-2</v>
      </c>
    </row>
    <row r="39" spans="1:23" s="36" customFormat="1" ht="20.149999999999999" customHeight="1" x14ac:dyDescent="0.3">
      <c r="A39" s="11">
        <v>30</v>
      </c>
      <c r="B39" s="224"/>
      <c r="C39" s="53" t="s">
        <v>6</v>
      </c>
      <c r="D39" s="59">
        <v>12</v>
      </c>
      <c r="E39" s="59">
        <v>1</v>
      </c>
      <c r="F39" s="9">
        <v>2</v>
      </c>
      <c r="G39" s="10">
        <f t="shared" ref="G39:G41" si="29">SUM(F39+E39)/D39</f>
        <v>0.25</v>
      </c>
      <c r="H39" s="9"/>
      <c r="I39" s="10">
        <f t="shared" ref="I39:I41" si="30">H39/D39</f>
        <v>0</v>
      </c>
      <c r="J39" s="13"/>
      <c r="K39" s="14">
        <f>J39/D39</f>
        <v>0</v>
      </c>
      <c r="L39" s="11"/>
      <c r="M39" s="10">
        <f t="shared" si="12"/>
        <v>0</v>
      </c>
      <c r="N39" s="12">
        <v>3</v>
      </c>
      <c r="O39" s="10">
        <f t="shared" si="1"/>
        <v>0.25</v>
      </c>
      <c r="P39" s="12">
        <v>1</v>
      </c>
      <c r="Q39" s="10">
        <f t="shared" si="13"/>
        <v>8.3333333333333329E-2</v>
      </c>
      <c r="R39" s="15">
        <v>1</v>
      </c>
      <c r="S39" s="14">
        <f>R39/D39</f>
        <v>8.3333333333333329E-2</v>
      </c>
      <c r="T39" s="52">
        <v>6</v>
      </c>
      <c r="U39" s="10">
        <f t="shared" si="14"/>
        <v>0.5</v>
      </c>
      <c r="V39" s="12"/>
      <c r="W39" s="14"/>
    </row>
    <row r="40" spans="1:23" s="36" customFormat="1" ht="20.149999999999999" customHeight="1" x14ac:dyDescent="0.3">
      <c r="A40" s="11">
        <v>31</v>
      </c>
      <c r="B40" s="224"/>
      <c r="C40" s="53" t="s">
        <v>4</v>
      </c>
      <c r="D40" s="59">
        <v>14</v>
      </c>
      <c r="E40" s="59">
        <v>3</v>
      </c>
      <c r="F40" s="9"/>
      <c r="G40" s="10">
        <f t="shared" si="29"/>
        <v>0.21428571428571427</v>
      </c>
      <c r="H40" s="9">
        <v>2</v>
      </c>
      <c r="I40" s="10">
        <f t="shared" si="30"/>
        <v>0.14285714285714285</v>
      </c>
      <c r="J40" s="13"/>
      <c r="K40" s="14"/>
      <c r="L40" s="11"/>
      <c r="M40" s="10">
        <f t="shared" si="12"/>
        <v>0</v>
      </c>
      <c r="N40" s="12">
        <v>5</v>
      </c>
      <c r="O40" s="10">
        <f t="shared" si="1"/>
        <v>0.35714285714285715</v>
      </c>
      <c r="P40" s="12"/>
      <c r="Q40" s="10">
        <f t="shared" si="13"/>
        <v>0</v>
      </c>
      <c r="R40" s="10"/>
      <c r="S40" s="14"/>
      <c r="T40" s="52">
        <v>4</v>
      </c>
      <c r="U40" s="10">
        <f t="shared" si="14"/>
        <v>0.2857142857142857</v>
      </c>
      <c r="V40" s="12"/>
      <c r="W40" s="14"/>
    </row>
    <row r="41" spans="1:23" s="36" customFormat="1" ht="20.149999999999999" customHeight="1" x14ac:dyDescent="0.3">
      <c r="A41" s="11">
        <v>32</v>
      </c>
      <c r="B41" s="224"/>
      <c r="C41" s="53" t="s">
        <v>62</v>
      </c>
      <c r="D41" s="59">
        <v>14</v>
      </c>
      <c r="E41" s="59"/>
      <c r="F41" s="9">
        <v>3</v>
      </c>
      <c r="G41" s="10">
        <f t="shared" si="29"/>
        <v>0.21428571428571427</v>
      </c>
      <c r="H41" s="9">
        <v>1</v>
      </c>
      <c r="I41" s="10">
        <f t="shared" si="30"/>
        <v>7.1428571428571425E-2</v>
      </c>
      <c r="J41" s="13" t="s">
        <v>54</v>
      </c>
      <c r="K41" s="14">
        <f t="shared" ref="K41" si="31">J41/D41</f>
        <v>7.1428571428571425E-2</v>
      </c>
      <c r="L41" s="11">
        <v>1</v>
      </c>
      <c r="M41" s="10">
        <f t="shared" si="12"/>
        <v>7.1428571428571425E-2</v>
      </c>
      <c r="N41" s="12">
        <v>3</v>
      </c>
      <c r="O41" s="10">
        <f t="shared" si="1"/>
        <v>0.21428571428571427</v>
      </c>
      <c r="P41" s="12">
        <v>1</v>
      </c>
      <c r="Q41" s="10">
        <f t="shared" si="13"/>
        <v>7.1428571428571425E-2</v>
      </c>
      <c r="R41" s="10"/>
      <c r="S41" s="14"/>
      <c r="T41" s="52">
        <v>4</v>
      </c>
      <c r="U41" s="10">
        <f t="shared" si="14"/>
        <v>0.2857142857142857</v>
      </c>
      <c r="V41" s="12">
        <v>1</v>
      </c>
      <c r="W41" s="14">
        <f t="shared" si="28"/>
        <v>7.1428571428571425E-2</v>
      </c>
    </row>
    <row r="42" spans="1:23" s="36" customFormat="1" ht="20.149999999999999" customHeight="1" x14ac:dyDescent="0.3">
      <c r="A42" s="11">
        <v>33</v>
      </c>
      <c r="B42" s="224"/>
      <c r="C42" s="53" t="s">
        <v>5</v>
      </c>
      <c r="D42" s="59">
        <v>11</v>
      </c>
      <c r="E42" s="59"/>
      <c r="F42" s="9">
        <v>3</v>
      </c>
      <c r="G42" s="10"/>
      <c r="H42" s="9"/>
      <c r="I42" s="10"/>
      <c r="J42" s="13"/>
      <c r="K42" s="14"/>
      <c r="L42" s="11"/>
      <c r="M42" s="10">
        <f t="shared" si="12"/>
        <v>0</v>
      </c>
      <c r="N42" s="12">
        <v>2</v>
      </c>
      <c r="O42" s="10">
        <f t="shared" si="1"/>
        <v>0.18181818181818182</v>
      </c>
      <c r="P42" s="12">
        <v>1</v>
      </c>
      <c r="Q42" s="10">
        <f t="shared" si="13"/>
        <v>9.0909090909090912E-2</v>
      </c>
      <c r="R42" s="10"/>
      <c r="S42" s="14"/>
      <c r="T42" s="52">
        <v>3</v>
      </c>
      <c r="U42" s="10">
        <f t="shared" si="14"/>
        <v>0.27272727272727271</v>
      </c>
      <c r="V42" s="12"/>
      <c r="W42" s="14"/>
    </row>
    <row r="43" spans="1:23" s="36" customFormat="1" ht="20.149999999999999" customHeight="1" x14ac:dyDescent="0.3">
      <c r="A43" s="254" t="s">
        <v>26</v>
      </c>
      <c r="B43" s="255"/>
      <c r="C43" s="256"/>
      <c r="D43" s="62">
        <f>SUM(D38:D42)</f>
        <v>65</v>
      </c>
      <c r="E43" s="60">
        <f t="shared" ref="E43:F43" si="32">SUM(E38:E42)</f>
        <v>6</v>
      </c>
      <c r="F43" s="3">
        <f t="shared" si="32"/>
        <v>11</v>
      </c>
      <c r="G43" s="4">
        <f>SUM(F43+E43)/D43</f>
        <v>0.26153846153846155</v>
      </c>
      <c r="H43" s="3">
        <v>5</v>
      </c>
      <c r="I43" s="4">
        <f>H43/D43</f>
        <v>7.6923076923076927E-2</v>
      </c>
      <c r="J43" s="3">
        <v>3</v>
      </c>
      <c r="K43" s="55">
        <f>J43/D43</f>
        <v>4.6153846153846156E-2</v>
      </c>
      <c r="L43" s="76">
        <f>SUM(L38:L42)</f>
        <v>3</v>
      </c>
      <c r="M43" s="6">
        <f t="shared" si="12"/>
        <v>4.6153846153846156E-2</v>
      </c>
      <c r="N43" s="77">
        <f>SUM(N38:N42)</f>
        <v>18</v>
      </c>
      <c r="O43" s="6">
        <f t="shared" si="1"/>
        <v>0.27692307692307694</v>
      </c>
      <c r="P43" s="77">
        <f>SUM(P38:P42)</f>
        <v>3</v>
      </c>
      <c r="Q43" s="6">
        <f t="shared" si="13"/>
        <v>4.6153846153846156E-2</v>
      </c>
      <c r="R43" s="16">
        <f>SUM(R38:R42)</f>
        <v>1</v>
      </c>
      <c r="S43" s="7">
        <f>R43/D43</f>
        <v>1.5384615384615385E-2</v>
      </c>
      <c r="T43" s="87">
        <f>SUM(T38:T42)</f>
        <v>23</v>
      </c>
      <c r="U43" s="6">
        <f>T43/D43</f>
        <v>0.35384615384615387</v>
      </c>
      <c r="V43" s="77">
        <f>SUM(V38:V42)</f>
        <v>2</v>
      </c>
      <c r="W43" s="7">
        <f t="shared" si="28"/>
        <v>3.0769230769230771E-2</v>
      </c>
    </row>
    <row r="44" spans="1:23" s="36" customFormat="1" ht="20.149999999999999" customHeight="1" x14ac:dyDescent="0.3">
      <c r="A44" s="231" t="s">
        <v>77</v>
      </c>
      <c r="B44" s="232"/>
      <c r="C44" s="233"/>
      <c r="D44" s="88">
        <f>D32+D43+D37+D26+D20+D10+D14</f>
        <v>546</v>
      </c>
      <c r="E44" s="89">
        <f>E32+E43+E37+E26+E20+E10+E14</f>
        <v>23</v>
      </c>
      <c r="F44" s="89">
        <f>F32+F43+F37+F26+F20+F10+F14</f>
        <v>72</v>
      </c>
      <c r="G44" s="90">
        <f>SUM(F44+E44)/D44</f>
        <v>0.17399267399267399</v>
      </c>
      <c r="H44" s="89">
        <f>H32+H43+H37+H26+H20+H10+H14</f>
        <v>59</v>
      </c>
      <c r="I44" s="90">
        <f>H44/D44</f>
        <v>0.10805860805860806</v>
      </c>
      <c r="J44" s="89">
        <f>J32+J43+J37+J26+J20+J10+J14</f>
        <v>36</v>
      </c>
      <c r="K44" s="91">
        <f>J44/D44</f>
        <v>6.5934065934065936E-2</v>
      </c>
      <c r="L44" s="88">
        <f>L32+L43+L37+L26+L20+L10+L14</f>
        <v>70</v>
      </c>
      <c r="M44" s="90">
        <f>L44/D44</f>
        <v>0.12820512820512819</v>
      </c>
      <c r="N44" s="89">
        <f>N32+N43+N37+N26+N20+N10+N14</f>
        <v>96</v>
      </c>
      <c r="O44" s="90">
        <f>N44/D44</f>
        <v>0.17582417582417584</v>
      </c>
      <c r="P44" s="89">
        <f>P32+P43+P37+P26+P20+P10+P14</f>
        <v>22</v>
      </c>
      <c r="Q44" s="90">
        <f>P44/D44</f>
        <v>4.0293040293040296E-2</v>
      </c>
      <c r="R44" s="89">
        <f>R32+R43+R37+R26+R20+R10+R14</f>
        <v>2</v>
      </c>
      <c r="S44" s="91">
        <f>R44/D44</f>
        <v>3.663003663003663E-3</v>
      </c>
      <c r="T44" s="92">
        <f>T32+T43+T37+T26+T20+T10+T14</f>
        <v>177</v>
      </c>
      <c r="U44" s="90">
        <f>T44/D44</f>
        <v>0.32417582417582419</v>
      </c>
      <c r="V44" s="89">
        <f>V32+V43+V37+V26+V20+V10+V14</f>
        <v>13</v>
      </c>
      <c r="W44" s="91">
        <f>V44/D44</f>
        <v>2.3809523809523808E-2</v>
      </c>
    </row>
    <row r="45" spans="1:23" s="36" customFormat="1" ht="20.149999999999999" customHeight="1" x14ac:dyDescent="0.3">
      <c r="A45" s="234" t="s">
        <v>76</v>
      </c>
      <c r="B45" s="234"/>
      <c r="C45" s="234"/>
      <c r="D45" s="234"/>
      <c r="E45" s="234"/>
      <c r="F45" s="234"/>
      <c r="G45" s="234"/>
      <c r="H45" s="234"/>
      <c r="I45" s="234"/>
      <c r="J45" s="234"/>
      <c r="K45" s="234"/>
      <c r="L45" s="234"/>
      <c r="M45" s="234"/>
      <c r="N45" s="234"/>
      <c r="O45" s="234"/>
      <c r="P45" s="234"/>
      <c r="Q45" s="234"/>
      <c r="R45" s="234"/>
      <c r="S45" s="234"/>
      <c r="T45" s="234"/>
      <c r="U45" s="234"/>
      <c r="V45" s="234"/>
      <c r="W45" s="234"/>
    </row>
    <row r="46" spans="1:23" s="36" customFormat="1" ht="20.149999999999999" customHeight="1" x14ac:dyDescent="0.3">
      <c r="A46" s="30">
        <v>34</v>
      </c>
      <c r="B46" s="257" t="s">
        <v>59</v>
      </c>
      <c r="C46" s="68" t="s">
        <v>60</v>
      </c>
      <c r="D46" s="70">
        <v>15</v>
      </c>
      <c r="E46" s="31">
        <v>2</v>
      </c>
      <c r="F46" s="31">
        <v>6</v>
      </c>
      <c r="G46" s="32">
        <f>SUM(F46+E46)/D46</f>
        <v>0.53333333333333333</v>
      </c>
      <c r="H46" s="31">
        <v>2</v>
      </c>
      <c r="I46" s="32">
        <f>H46/D46</f>
        <v>0.13333333333333333</v>
      </c>
      <c r="J46" s="31"/>
      <c r="K46" s="34"/>
      <c r="L46" s="65">
        <v>1</v>
      </c>
      <c r="M46" s="32">
        <f>L46/D46</f>
        <v>6.6666666666666666E-2</v>
      </c>
      <c r="N46" s="33">
        <v>9</v>
      </c>
      <c r="O46" s="32">
        <f t="shared" si="1"/>
        <v>0.6</v>
      </c>
      <c r="P46" s="33"/>
      <c r="Q46" s="32">
        <f>P46/D46</f>
        <v>0</v>
      </c>
      <c r="R46" s="32"/>
      <c r="S46" s="34"/>
      <c r="T46" s="30">
        <v>10</v>
      </c>
      <c r="U46" s="32">
        <f t="shared" ref="U46:U52" si="33">T46/D46</f>
        <v>0.66666666666666663</v>
      </c>
      <c r="V46" s="33"/>
      <c r="W46" s="34"/>
    </row>
    <row r="47" spans="1:23" s="36" customFormat="1" ht="20.149999999999999" customHeight="1" x14ac:dyDescent="0.3">
      <c r="A47" s="11">
        <v>35</v>
      </c>
      <c r="B47" s="224"/>
      <c r="C47" s="47" t="s">
        <v>15</v>
      </c>
      <c r="D47" s="8">
        <v>52</v>
      </c>
      <c r="E47" s="9">
        <v>4</v>
      </c>
      <c r="F47" s="9">
        <v>12</v>
      </c>
      <c r="G47" s="10">
        <f t="shared" ref="G47" si="34">SUM(F47+E47)/D47</f>
        <v>0.30769230769230771</v>
      </c>
      <c r="H47" s="9">
        <v>5</v>
      </c>
      <c r="I47" s="10">
        <f t="shared" ref="I47" si="35">H47/D47</f>
        <v>9.6153846153846159E-2</v>
      </c>
      <c r="J47" s="9"/>
      <c r="K47" s="14"/>
      <c r="L47" s="52">
        <v>2</v>
      </c>
      <c r="M47" s="10">
        <f t="shared" si="12"/>
        <v>3.8461538461538464E-2</v>
      </c>
      <c r="N47" s="12">
        <v>18</v>
      </c>
      <c r="O47" s="10">
        <f t="shared" si="1"/>
        <v>0.34615384615384615</v>
      </c>
      <c r="P47" s="12">
        <v>1</v>
      </c>
      <c r="Q47" s="10">
        <f t="shared" si="13"/>
        <v>1.9230769230769232E-2</v>
      </c>
      <c r="R47" s="10"/>
      <c r="S47" s="14"/>
      <c r="T47" s="11">
        <v>19</v>
      </c>
      <c r="U47" s="10">
        <f t="shared" si="33"/>
        <v>0.36538461538461536</v>
      </c>
      <c r="V47" s="12">
        <v>2</v>
      </c>
      <c r="W47" s="14">
        <f t="shared" si="28"/>
        <v>3.8461538461538464E-2</v>
      </c>
    </row>
    <row r="48" spans="1:23" s="36" customFormat="1" ht="20.149999999999999" customHeight="1" x14ac:dyDescent="0.3">
      <c r="A48" s="225" t="s">
        <v>26</v>
      </c>
      <c r="B48" s="226"/>
      <c r="C48" s="258"/>
      <c r="D48" s="81">
        <f>SUM(D46:D47)</f>
        <v>67</v>
      </c>
      <c r="E48" s="19">
        <f>SUM(E46:E47)</f>
        <v>6</v>
      </c>
      <c r="F48" s="19">
        <f>SUM(F46:F47)</f>
        <v>18</v>
      </c>
      <c r="G48" s="20">
        <f>SUM(F48+E48)/D48</f>
        <v>0.35820895522388058</v>
      </c>
      <c r="H48" s="19">
        <f>SUM(H46:H47)</f>
        <v>7</v>
      </c>
      <c r="I48" s="20">
        <f>H48/D48</f>
        <v>0.1044776119402985</v>
      </c>
      <c r="J48" s="82"/>
      <c r="K48" s="54"/>
      <c r="L48" s="51">
        <f>SUM(L46:L47)</f>
        <v>3</v>
      </c>
      <c r="M48" s="22">
        <f>L48/D48</f>
        <v>4.4776119402985072E-2</v>
      </c>
      <c r="N48" s="79">
        <f>SUM(N46:N47)</f>
        <v>27</v>
      </c>
      <c r="O48" s="22">
        <f>N48/D48</f>
        <v>0.40298507462686567</v>
      </c>
      <c r="P48" s="79">
        <f>SUM(P46:P47)</f>
        <v>1</v>
      </c>
      <c r="Q48" s="22">
        <f>P48/D48</f>
        <v>1.4925373134328358E-2</v>
      </c>
      <c r="R48" s="79"/>
      <c r="S48" s="23"/>
      <c r="T48" s="78">
        <f>SUM(T46:T47)</f>
        <v>29</v>
      </c>
      <c r="U48" s="22">
        <f>T48/D48</f>
        <v>0.43283582089552236</v>
      </c>
      <c r="V48" s="79">
        <f>SUM(V46:V47)</f>
        <v>2</v>
      </c>
      <c r="W48" s="23">
        <f>V48/D48</f>
        <v>2.9850746268656716E-2</v>
      </c>
    </row>
    <row r="49" spans="1:23" s="36" customFormat="1" ht="20.149999999999999" customHeight="1" x14ac:dyDescent="0.3">
      <c r="A49" s="83">
        <v>36</v>
      </c>
      <c r="B49" s="25" t="s">
        <v>64</v>
      </c>
      <c r="C49" s="46" t="s">
        <v>56</v>
      </c>
      <c r="D49" s="48">
        <v>3</v>
      </c>
      <c r="E49" s="29"/>
      <c r="F49" s="29">
        <v>1</v>
      </c>
      <c r="G49" s="26">
        <f>F49/D49</f>
        <v>0.33333333333333331</v>
      </c>
      <c r="H49" s="29"/>
      <c r="I49" s="26"/>
      <c r="J49" s="17"/>
      <c r="K49" s="27"/>
      <c r="L49" s="24"/>
      <c r="M49" s="26"/>
      <c r="N49" s="25">
        <v>1</v>
      </c>
      <c r="O49" s="26">
        <f>N49/D49</f>
        <v>0.33333333333333331</v>
      </c>
      <c r="P49" s="25"/>
      <c r="Q49" s="26"/>
      <c r="R49" s="26"/>
      <c r="S49" s="27"/>
      <c r="T49" s="83">
        <v>1</v>
      </c>
      <c r="U49" s="26">
        <f>T49/D49</f>
        <v>0.33333333333333331</v>
      </c>
      <c r="V49" s="25"/>
      <c r="W49" s="27"/>
    </row>
    <row r="50" spans="1:23" s="36" customFormat="1" ht="20.149999999999999" customHeight="1" x14ac:dyDescent="0.3">
      <c r="A50" s="11">
        <v>37</v>
      </c>
      <c r="B50" s="75" t="s">
        <v>61</v>
      </c>
      <c r="C50" s="47"/>
      <c r="D50" s="49">
        <v>17</v>
      </c>
      <c r="E50" s="9">
        <v>1</v>
      </c>
      <c r="F50" s="9">
        <v>14</v>
      </c>
      <c r="G50" s="10">
        <f>SUM(F50+E50)/D50</f>
        <v>0.88235294117647056</v>
      </c>
      <c r="H50" s="9">
        <v>1</v>
      </c>
      <c r="I50" s="10">
        <f>H50/D50</f>
        <v>5.8823529411764705E-2</v>
      </c>
      <c r="J50" s="9"/>
      <c r="K50" s="14"/>
      <c r="L50" s="52"/>
      <c r="M50" s="10"/>
      <c r="N50" s="12">
        <v>15</v>
      </c>
      <c r="O50" s="10">
        <f>N50/D50</f>
        <v>0.88235294117647056</v>
      </c>
      <c r="P50" s="12">
        <v>1</v>
      </c>
      <c r="Q50" s="10">
        <f>P50/D50</f>
        <v>5.8823529411764705E-2</v>
      </c>
      <c r="R50" s="10"/>
      <c r="S50" s="14"/>
      <c r="T50" s="11">
        <v>10</v>
      </c>
      <c r="U50" s="10">
        <f>T50/D50</f>
        <v>0.58823529411764708</v>
      </c>
      <c r="V50" s="12">
        <v>6</v>
      </c>
      <c r="W50" s="14">
        <f>V50/D50</f>
        <v>0.35294117647058826</v>
      </c>
    </row>
    <row r="51" spans="1:23" s="36" customFormat="1" ht="20.149999999999999" customHeight="1" x14ac:dyDescent="0.3">
      <c r="A51" s="11">
        <v>38</v>
      </c>
      <c r="B51" s="75" t="s">
        <v>63</v>
      </c>
      <c r="C51" s="53"/>
      <c r="D51" s="49">
        <v>35</v>
      </c>
      <c r="E51" s="9"/>
      <c r="F51" s="9">
        <v>8</v>
      </c>
      <c r="G51" s="10">
        <f t="shared" ref="G51" si="36">SUM(F51+E51)/D51</f>
        <v>0.22857142857142856</v>
      </c>
      <c r="H51" s="9">
        <v>1</v>
      </c>
      <c r="I51" s="10">
        <f t="shared" ref="I51" si="37">H51/D51</f>
        <v>2.8571428571428571E-2</v>
      </c>
      <c r="J51" s="9">
        <v>8</v>
      </c>
      <c r="K51" s="14">
        <f>J51/D51</f>
        <v>0.22857142857142856</v>
      </c>
      <c r="L51" s="11">
        <v>7</v>
      </c>
      <c r="M51" s="10">
        <f t="shared" si="12"/>
        <v>0.2</v>
      </c>
      <c r="N51" s="12">
        <v>8</v>
      </c>
      <c r="O51" s="10">
        <f t="shared" si="1"/>
        <v>0.22857142857142856</v>
      </c>
      <c r="P51" s="12">
        <v>2</v>
      </c>
      <c r="Q51" s="10">
        <f t="shared" si="13"/>
        <v>5.7142857142857141E-2</v>
      </c>
      <c r="R51" s="15"/>
      <c r="S51" s="14"/>
      <c r="T51" s="11">
        <v>16</v>
      </c>
      <c r="U51" s="10">
        <f t="shared" si="33"/>
        <v>0.45714285714285713</v>
      </c>
      <c r="V51" s="12">
        <v>1</v>
      </c>
      <c r="W51" s="14">
        <f t="shared" si="28"/>
        <v>2.8571428571428571E-2</v>
      </c>
    </row>
    <row r="52" spans="1:23" s="36" customFormat="1" ht="20.149999999999999" customHeight="1" x14ac:dyDescent="0.3">
      <c r="A52" s="40">
        <v>39</v>
      </c>
      <c r="B52" s="41" t="s">
        <v>79</v>
      </c>
      <c r="C52" s="69" t="s">
        <v>80</v>
      </c>
      <c r="D52" s="72">
        <v>3</v>
      </c>
      <c r="E52" s="42"/>
      <c r="F52" s="42">
        <v>2</v>
      </c>
      <c r="G52" s="43">
        <f>F52/D52</f>
        <v>0.66666666666666663</v>
      </c>
      <c r="H52" s="42"/>
      <c r="I52" s="43"/>
      <c r="J52" s="42">
        <v>1</v>
      </c>
      <c r="K52" s="67">
        <f>J52/D52</f>
        <v>0.33333333333333331</v>
      </c>
      <c r="L52" s="66">
        <v>1</v>
      </c>
      <c r="M52" s="43">
        <f>L52/D52</f>
        <v>0.33333333333333331</v>
      </c>
      <c r="N52" s="44">
        <v>2</v>
      </c>
      <c r="O52" s="43">
        <f>N52/D52</f>
        <v>0.66666666666666663</v>
      </c>
      <c r="P52" s="44"/>
      <c r="Q52" s="43"/>
      <c r="R52" s="45"/>
      <c r="S52" s="67"/>
      <c r="T52" s="40">
        <v>2</v>
      </c>
      <c r="U52" s="43">
        <f t="shared" si="33"/>
        <v>0.66666666666666663</v>
      </c>
      <c r="V52" s="44">
        <v>1</v>
      </c>
      <c r="W52" s="67">
        <f t="shared" si="28"/>
        <v>0.33333333333333331</v>
      </c>
    </row>
    <row r="53" spans="1:23" ht="20.149999999999999" customHeight="1" x14ac:dyDescent="0.3">
      <c r="A53" s="235" t="s">
        <v>78</v>
      </c>
      <c r="B53" s="236"/>
      <c r="C53" s="237"/>
      <c r="D53" s="98">
        <f>SUM(D48:D52)</f>
        <v>125</v>
      </c>
      <c r="E53" s="99">
        <f>SUM(E48:E52)</f>
        <v>7</v>
      </c>
      <c r="F53" s="99">
        <f>SUM(F48:F52)</f>
        <v>43</v>
      </c>
      <c r="G53" s="100">
        <f>SUM(F53+E53)/D53</f>
        <v>0.4</v>
      </c>
      <c r="H53" s="99">
        <f>SUM(H48:H52)</f>
        <v>9</v>
      </c>
      <c r="I53" s="100">
        <f>H53/D53</f>
        <v>7.1999999999999995E-2</v>
      </c>
      <c r="J53" s="101">
        <f>SUM(J48:J52)</f>
        <v>9</v>
      </c>
      <c r="K53" s="102">
        <f>SUM(K48:K51)</f>
        <v>0.22857142857142856</v>
      </c>
      <c r="L53" s="103">
        <f>SUM(L48:L52)</f>
        <v>11</v>
      </c>
      <c r="M53" s="100">
        <f>L53/D53</f>
        <v>8.7999999999999995E-2</v>
      </c>
      <c r="N53" s="101">
        <f>SUM(N48:N52)</f>
        <v>53</v>
      </c>
      <c r="O53" s="100">
        <f>N53/D53</f>
        <v>0.42399999999999999</v>
      </c>
      <c r="P53" s="101">
        <f>SUM(P48:P52)</f>
        <v>4</v>
      </c>
      <c r="Q53" s="100">
        <f>P53/D53</f>
        <v>3.2000000000000001E-2</v>
      </c>
      <c r="R53" s="101"/>
      <c r="S53" s="104"/>
      <c r="T53" s="98">
        <f>SUM(T48:T52)</f>
        <v>58</v>
      </c>
      <c r="U53" s="100">
        <f>T53/D53</f>
        <v>0.46400000000000002</v>
      </c>
      <c r="V53" s="101">
        <f>SUM(V48:V52)</f>
        <v>10</v>
      </c>
      <c r="W53" s="102">
        <f>V53/D53</f>
        <v>0.08</v>
      </c>
    </row>
    <row r="54" spans="1:23" ht="20.149999999999999" customHeight="1" x14ac:dyDescent="0.3">
      <c r="A54" s="238" t="s">
        <v>81</v>
      </c>
      <c r="B54" s="239"/>
      <c r="C54" s="239"/>
      <c r="D54" s="93">
        <f>D53+D44</f>
        <v>671</v>
      </c>
      <c r="E54" s="94">
        <f t="shared" ref="E54:V54" si="38">E53+E44</f>
        <v>30</v>
      </c>
      <c r="F54" s="94">
        <f t="shared" si="38"/>
        <v>115</v>
      </c>
      <c r="G54" s="95">
        <f>SUM(F54+E54)/D54</f>
        <v>0.21609538002980627</v>
      </c>
      <c r="H54" s="94">
        <f t="shared" si="38"/>
        <v>68</v>
      </c>
      <c r="I54" s="95">
        <f>H54/D54</f>
        <v>0.10134128166915052</v>
      </c>
      <c r="J54" s="96">
        <f t="shared" si="38"/>
        <v>45</v>
      </c>
      <c r="K54" s="97">
        <f>J54/D54</f>
        <v>6.7064083457526083E-2</v>
      </c>
      <c r="L54" s="93">
        <f t="shared" si="38"/>
        <v>81</v>
      </c>
      <c r="M54" s="95">
        <f>L54/D54</f>
        <v>0.12071535022354694</v>
      </c>
      <c r="N54" s="94">
        <f t="shared" si="38"/>
        <v>149</v>
      </c>
      <c r="O54" s="95">
        <f>N54/D54</f>
        <v>0.22205663189269748</v>
      </c>
      <c r="P54" s="94">
        <f t="shared" si="38"/>
        <v>26</v>
      </c>
      <c r="Q54" s="95">
        <f>P54/D54</f>
        <v>3.8748137108792845E-2</v>
      </c>
      <c r="R54" s="96">
        <f t="shared" si="38"/>
        <v>2</v>
      </c>
      <c r="S54" s="97">
        <f>R54/D54</f>
        <v>2.9806259314456036E-3</v>
      </c>
      <c r="T54" s="93">
        <f t="shared" si="38"/>
        <v>235</v>
      </c>
      <c r="U54" s="95">
        <f>T54/D54</f>
        <v>0.35022354694485841</v>
      </c>
      <c r="V54" s="96">
        <f t="shared" si="38"/>
        <v>23</v>
      </c>
      <c r="W54" s="97">
        <f>V54/D54</f>
        <v>3.4277198211624442E-2</v>
      </c>
    </row>
  </sheetData>
  <mergeCells count="28">
    <mergeCell ref="A53:C53"/>
    <mergeCell ref="A54:C54"/>
    <mergeCell ref="B38:B42"/>
    <mergeCell ref="A43:C43"/>
    <mergeCell ref="A44:C44"/>
    <mergeCell ref="A45:W45"/>
    <mergeCell ref="B46:B47"/>
    <mergeCell ref="A48:C48"/>
    <mergeCell ref="A37:C37"/>
    <mergeCell ref="B4:B9"/>
    <mergeCell ref="A10:C10"/>
    <mergeCell ref="B11:B13"/>
    <mergeCell ref="A14:C14"/>
    <mergeCell ref="B15:B19"/>
    <mergeCell ref="A20:C20"/>
    <mergeCell ref="B21:B25"/>
    <mergeCell ref="A26:C26"/>
    <mergeCell ref="B27:B31"/>
    <mergeCell ref="A32:C32"/>
    <mergeCell ref="B33:B36"/>
    <mergeCell ref="A1:W1"/>
    <mergeCell ref="A2:A3"/>
    <mergeCell ref="B2:B3"/>
    <mergeCell ref="C2:C3"/>
    <mergeCell ref="D2:D3"/>
    <mergeCell ref="E2:K2"/>
    <mergeCell ref="L2:S2"/>
    <mergeCell ref="T2:W2"/>
  </mergeCells>
  <phoneticPr fontId="2" type="noConversion"/>
  <printOptions horizontalCentered="1"/>
  <pageMargins left="0.19685039370078741" right="0.19685039370078741" top="0.39370078740157483" bottom="0.39370078740157483" header="0" footer="0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55"/>
  <sheetViews>
    <sheetView zoomScale="85" zoomScaleNormal="85" workbookViewId="0">
      <selection activeCell="D11" sqref="D11"/>
    </sheetView>
  </sheetViews>
  <sheetFormatPr defaultColWidth="9" defaultRowHeight="14" x14ac:dyDescent="0.3"/>
  <cols>
    <col min="1" max="1" width="4" style="1" customWidth="1"/>
    <col min="2" max="2" width="7.33203125" style="1" customWidth="1"/>
    <col min="3" max="3" width="20.83203125" style="1" customWidth="1"/>
    <col min="4" max="4" width="6.33203125" style="1" customWidth="1"/>
    <col min="5" max="6" width="4.58203125" style="130" customWidth="1"/>
    <col min="7" max="7" width="8.33203125" style="1" customWidth="1"/>
    <col min="8" max="8" width="4.58203125" style="130" customWidth="1"/>
    <col min="9" max="9" width="7.58203125" style="1" customWidth="1"/>
    <col min="10" max="10" width="4.58203125" style="130" customWidth="1"/>
    <col min="11" max="11" width="7.58203125" style="1" customWidth="1"/>
    <col min="12" max="12" width="4.58203125" style="130" customWidth="1"/>
    <col min="13" max="13" width="7.58203125" style="1" customWidth="1"/>
    <col min="14" max="14" width="4.58203125" style="130" customWidth="1"/>
    <col min="15" max="15" width="8.25" style="1" customWidth="1"/>
    <col min="16" max="16" width="4.58203125" style="130" customWidth="1"/>
    <col min="17" max="17" width="7.58203125" style="1" customWidth="1"/>
    <col min="18" max="18" width="4.58203125" style="130" customWidth="1"/>
    <col min="19" max="19" width="7.58203125" style="1" customWidth="1"/>
    <col min="20" max="20" width="4.58203125" style="130" customWidth="1"/>
    <col min="21" max="21" width="8.08203125" style="1" customWidth="1"/>
    <col min="22" max="22" width="4.58203125" style="130" customWidth="1"/>
    <col min="23" max="23" width="7.58203125" style="1" customWidth="1"/>
    <col min="24" max="24" width="8.83203125" style="130" customWidth="1"/>
    <col min="25" max="25" width="8.83203125" style="1" customWidth="1"/>
    <col min="26" max="26" width="7.58203125" style="130" customWidth="1"/>
    <col min="27" max="36" width="4.58203125" style="130" customWidth="1"/>
    <col min="37" max="38" width="8.83203125" style="130" customWidth="1"/>
    <col min="39" max="48" width="4.58203125" style="130" customWidth="1"/>
    <col min="49" max="49" width="8.83203125" style="130" customWidth="1"/>
    <col min="50" max="16384" width="9" style="1"/>
  </cols>
  <sheetData>
    <row r="1" spans="1:49" ht="31.5" customHeight="1" x14ac:dyDescent="0.3">
      <c r="A1" s="261" t="s">
        <v>71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261"/>
      <c r="W1" s="261"/>
      <c r="X1" s="261"/>
      <c r="Y1" s="261"/>
      <c r="Z1" s="261"/>
      <c r="AA1" s="261"/>
      <c r="AB1" s="261"/>
      <c r="AC1" s="261"/>
      <c r="AD1" s="261"/>
      <c r="AE1" s="261"/>
      <c r="AF1" s="261"/>
      <c r="AG1" s="261"/>
      <c r="AH1" s="261"/>
      <c r="AI1" s="261"/>
      <c r="AJ1" s="261"/>
      <c r="AK1" s="261"/>
      <c r="AL1" s="261"/>
      <c r="AM1" s="261"/>
      <c r="AN1" s="261"/>
      <c r="AO1" s="261"/>
      <c r="AP1" s="261"/>
      <c r="AQ1" s="261"/>
      <c r="AR1" s="261"/>
      <c r="AS1" s="261"/>
      <c r="AT1" s="261"/>
      <c r="AU1" s="261"/>
      <c r="AV1" s="261"/>
      <c r="AW1" s="261"/>
    </row>
    <row r="2" spans="1:49" ht="31.5" customHeight="1" x14ac:dyDescent="0.3">
      <c r="A2" s="278" t="s">
        <v>20</v>
      </c>
      <c r="B2" s="280" t="s">
        <v>21</v>
      </c>
      <c r="C2" s="264" t="s">
        <v>22</v>
      </c>
      <c r="D2" s="273" t="s">
        <v>85</v>
      </c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0"/>
      <c r="U2" s="273"/>
      <c r="V2" s="270"/>
      <c r="W2" s="273"/>
      <c r="X2" s="270"/>
      <c r="Y2" s="274"/>
      <c r="Z2" s="269" t="s">
        <v>90</v>
      </c>
      <c r="AA2" s="270"/>
      <c r="AB2" s="270"/>
      <c r="AC2" s="270"/>
      <c r="AD2" s="270"/>
      <c r="AE2" s="270"/>
      <c r="AF2" s="270"/>
      <c r="AG2" s="270"/>
      <c r="AH2" s="270"/>
      <c r="AI2" s="270"/>
      <c r="AJ2" s="270"/>
      <c r="AK2" s="271"/>
      <c r="AL2" s="272" t="s">
        <v>88</v>
      </c>
      <c r="AM2" s="270"/>
      <c r="AN2" s="270"/>
      <c r="AO2" s="270"/>
      <c r="AP2" s="270"/>
      <c r="AQ2" s="270"/>
      <c r="AR2" s="270"/>
      <c r="AS2" s="270"/>
      <c r="AT2" s="270"/>
      <c r="AU2" s="270"/>
      <c r="AV2" s="270"/>
      <c r="AW2" s="271"/>
    </row>
    <row r="3" spans="1:49" s="36" customFormat="1" ht="26.25" customHeight="1" x14ac:dyDescent="0.3">
      <c r="A3" s="279"/>
      <c r="B3" s="277"/>
      <c r="C3" s="265"/>
      <c r="D3" s="277" t="s">
        <v>83</v>
      </c>
      <c r="E3" s="277" t="s">
        <v>72</v>
      </c>
      <c r="F3" s="277"/>
      <c r="G3" s="277"/>
      <c r="H3" s="277"/>
      <c r="I3" s="277"/>
      <c r="J3" s="277"/>
      <c r="K3" s="277"/>
      <c r="L3" s="277" t="s">
        <v>73</v>
      </c>
      <c r="M3" s="277"/>
      <c r="N3" s="277"/>
      <c r="O3" s="277"/>
      <c r="P3" s="277"/>
      <c r="Q3" s="277"/>
      <c r="R3" s="277"/>
      <c r="S3" s="277"/>
      <c r="T3" s="263" t="s">
        <v>74</v>
      </c>
      <c r="U3" s="265"/>
      <c r="V3" s="263"/>
      <c r="W3" s="265"/>
      <c r="X3" s="263" t="s">
        <v>87</v>
      </c>
      <c r="Y3" s="286"/>
      <c r="Z3" s="268" t="s">
        <v>86</v>
      </c>
      <c r="AA3" s="262" t="s">
        <v>72</v>
      </c>
      <c r="AB3" s="262"/>
      <c r="AC3" s="262"/>
      <c r="AD3" s="262"/>
      <c r="AE3" s="262" t="s">
        <v>73</v>
      </c>
      <c r="AF3" s="262"/>
      <c r="AG3" s="262"/>
      <c r="AH3" s="262"/>
      <c r="AI3" s="263" t="s">
        <v>74</v>
      </c>
      <c r="AJ3" s="263"/>
      <c r="AK3" s="266" t="s">
        <v>87</v>
      </c>
      <c r="AL3" s="267" t="s">
        <v>89</v>
      </c>
      <c r="AM3" s="262" t="s">
        <v>72</v>
      </c>
      <c r="AN3" s="262"/>
      <c r="AO3" s="262"/>
      <c r="AP3" s="262"/>
      <c r="AQ3" s="262" t="s">
        <v>73</v>
      </c>
      <c r="AR3" s="262"/>
      <c r="AS3" s="262"/>
      <c r="AT3" s="262"/>
      <c r="AU3" s="263" t="s">
        <v>74</v>
      </c>
      <c r="AV3" s="263"/>
      <c r="AW3" s="266" t="s">
        <v>87</v>
      </c>
    </row>
    <row r="4" spans="1:49" s="36" customFormat="1" ht="35.25" customHeight="1" x14ac:dyDescent="0.3">
      <c r="A4" s="279"/>
      <c r="B4" s="277"/>
      <c r="C4" s="265"/>
      <c r="D4" s="277"/>
      <c r="E4" s="129" t="s">
        <v>16</v>
      </c>
      <c r="F4" s="129" t="s">
        <v>18</v>
      </c>
      <c r="G4" s="106" t="s">
        <v>69</v>
      </c>
      <c r="H4" s="129" t="s">
        <v>17</v>
      </c>
      <c r="I4" s="106" t="s">
        <v>70</v>
      </c>
      <c r="J4" s="129" t="s">
        <v>19</v>
      </c>
      <c r="K4" s="106" t="s">
        <v>25</v>
      </c>
      <c r="L4" s="129" t="s">
        <v>65</v>
      </c>
      <c r="M4" s="110" t="s">
        <v>27</v>
      </c>
      <c r="N4" s="129" t="s">
        <v>66</v>
      </c>
      <c r="O4" s="110" t="s">
        <v>27</v>
      </c>
      <c r="P4" s="129" t="s">
        <v>67</v>
      </c>
      <c r="Q4" s="110" t="s">
        <v>27</v>
      </c>
      <c r="R4" s="129" t="s">
        <v>68</v>
      </c>
      <c r="S4" s="128" t="s">
        <v>27</v>
      </c>
      <c r="T4" s="131" t="s">
        <v>30</v>
      </c>
      <c r="U4" s="113" t="s">
        <v>27</v>
      </c>
      <c r="V4" s="131" t="s">
        <v>32</v>
      </c>
      <c r="W4" s="113" t="s">
        <v>27</v>
      </c>
      <c r="X4" s="131" t="s">
        <v>91</v>
      </c>
      <c r="Y4" s="127" t="s">
        <v>92</v>
      </c>
      <c r="Z4" s="268"/>
      <c r="AA4" s="129" t="s">
        <v>16</v>
      </c>
      <c r="AB4" s="129" t="s">
        <v>18</v>
      </c>
      <c r="AC4" s="129" t="s">
        <v>17</v>
      </c>
      <c r="AD4" s="129" t="s">
        <v>19</v>
      </c>
      <c r="AE4" s="129" t="s">
        <v>65</v>
      </c>
      <c r="AF4" s="129" t="s">
        <v>66</v>
      </c>
      <c r="AG4" s="129" t="s">
        <v>67</v>
      </c>
      <c r="AH4" s="129" t="s">
        <v>68</v>
      </c>
      <c r="AI4" s="131" t="s">
        <v>30</v>
      </c>
      <c r="AJ4" s="131" t="s">
        <v>32</v>
      </c>
      <c r="AK4" s="266"/>
      <c r="AL4" s="267"/>
      <c r="AM4" s="129" t="s">
        <v>16</v>
      </c>
      <c r="AN4" s="129" t="s">
        <v>18</v>
      </c>
      <c r="AO4" s="129" t="s">
        <v>17</v>
      </c>
      <c r="AP4" s="129" t="s">
        <v>19</v>
      </c>
      <c r="AQ4" s="129" t="s">
        <v>65</v>
      </c>
      <c r="AR4" s="129" t="s">
        <v>66</v>
      </c>
      <c r="AS4" s="129" t="s">
        <v>67</v>
      </c>
      <c r="AT4" s="129" t="s">
        <v>68</v>
      </c>
      <c r="AU4" s="131" t="s">
        <v>30</v>
      </c>
      <c r="AV4" s="131" t="s">
        <v>32</v>
      </c>
      <c r="AW4" s="266"/>
    </row>
    <row r="5" spans="1:49" s="36" customFormat="1" ht="20.149999999999999" customHeight="1" x14ac:dyDescent="0.3">
      <c r="A5" s="109">
        <v>1</v>
      </c>
      <c r="B5" s="277" t="s">
        <v>33</v>
      </c>
      <c r="C5" s="106" t="s">
        <v>35</v>
      </c>
      <c r="D5" s="142">
        <v>12</v>
      </c>
      <c r="E5" s="131">
        <f>AA5+AM5</f>
        <v>0</v>
      </c>
      <c r="F5" s="131">
        <f>AB5+AN5</f>
        <v>0</v>
      </c>
      <c r="G5" s="113">
        <f>(E5+F5)/D5</f>
        <v>0</v>
      </c>
      <c r="H5" s="131">
        <f>AC5+AO5</f>
        <v>0</v>
      </c>
      <c r="I5" s="113">
        <f>H5/D5</f>
        <v>0</v>
      </c>
      <c r="J5" s="131">
        <f>AD5+AP5</f>
        <v>0</v>
      </c>
      <c r="K5" s="113">
        <f>J5/D5</f>
        <v>0</v>
      </c>
      <c r="L5" s="131">
        <f>AE5+AQ5</f>
        <v>0</v>
      </c>
      <c r="M5" s="113">
        <f>L5/D5</f>
        <v>0</v>
      </c>
      <c r="N5" s="131">
        <f>AF5+AR5</f>
        <v>0</v>
      </c>
      <c r="O5" s="113">
        <f>N5/D5</f>
        <v>0</v>
      </c>
      <c r="P5" s="131">
        <f>AG5+AS5</f>
        <v>0</v>
      </c>
      <c r="Q5" s="113">
        <f>P5/D5</f>
        <v>0</v>
      </c>
      <c r="R5" s="131">
        <f>AH5+AT5</f>
        <v>0</v>
      </c>
      <c r="S5" s="113">
        <f>R5/D5</f>
        <v>0</v>
      </c>
      <c r="T5" s="131">
        <f>AI5+AU5</f>
        <v>0</v>
      </c>
      <c r="U5" s="113">
        <f>T5/D5</f>
        <v>0</v>
      </c>
      <c r="V5" s="131">
        <f>AJ5+AV5</f>
        <v>0</v>
      </c>
      <c r="W5" s="113">
        <f>V5/D5</f>
        <v>0</v>
      </c>
      <c r="X5" s="131">
        <f>AK5+AW5</f>
        <v>0</v>
      </c>
      <c r="Y5" s="115">
        <f>X5/D5</f>
        <v>0</v>
      </c>
      <c r="Z5" s="166"/>
      <c r="AA5" s="131"/>
      <c r="AB5" s="131"/>
      <c r="AC5" s="131"/>
      <c r="AD5" s="131"/>
      <c r="AE5" s="131"/>
      <c r="AF5" s="131"/>
      <c r="AG5" s="131"/>
      <c r="AH5" s="131"/>
      <c r="AI5" s="131"/>
      <c r="AJ5" s="131"/>
      <c r="AK5" s="143"/>
      <c r="AL5" s="158"/>
      <c r="AM5" s="131"/>
      <c r="AN5" s="131"/>
      <c r="AO5" s="131"/>
      <c r="AP5" s="131"/>
      <c r="AQ5" s="131"/>
      <c r="AR5" s="131"/>
      <c r="AS5" s="131"/>
      <c r="AT5" s="131"/>
      <c r="AU5" s="131"/>
      <c r="AV5" s="131"/>
      <c r="AW5" s="143"/>
    </row>
    <row r="6" spans="1:49" s="36" customFormat="1" ht="20.149999999999999" customHeight="1" x14ac:dyDescent="0.3">
      <c r="A6" s="109">
        <v>2</v>
      </c>
      <c r="B6" s="277"/>
      <c r="C6" s="106" t="s">
        <v>34</v>
      </c>
      <c r="D6" s="142">
        <v>10</v>
      </c>
      <c r="E6" s="131">
        <f t="shared" ref="E6:E10" si="0">AA6+AM6</f>
        <v>0</v>
      </c>
      <c r="F6" s="131">
        <f t="shared" ref="F6:F10" si="1">AB6+AN6</f>
        <v>0</v>
      </c>
      <c r="G6" s="113">
        <f t="shared" ref="G6:G52" si="2">(E6+F6)/D6</f>
        <v>0</v>
      </c>
      <c r="H6" s="131">
        <f t="shared" ref="H6:H10" si="3">AC6+AO6</f>
        <v>0</v>
      </c>
      <c r="I6" s="113">
        <f t="shared" ref="I6:I55" si="4">H6/D6</f>
        <v>0</v>
      </c>
      <c r="J6" s="131">
        <f t="shared" ref="J6:J10" si="5">AD6+AP6</f>
        <v>0</v>
      </c>
      <c r="K6" s="113">
        <f t="shared" ref="K6:K55" si="6">J6/D6</f>
        <v>0</v>
      </c>
      <c r="L6" s="131">
        <f t="shared" ref="L6:L10" si="7">AE6+AQ6</f>
        <v>0</v>
      </c>
      <c r="M6" s="113">
        <f t="shared" ref="M6:M55" si="8">L6/D6</f>
        <v>0</v>
      </c>
      <c r="N6" s="131">
        <f t="shared" ref="N6:N10" si="9">AF6+AR6</f>
        <v>0</v>
      </c>
      <c r="O6" s="113">
        <f t="shared" ref="O6:O55" si="10">N6/D6</f>
        <v>0</v>
      </c>
      <c r="P6" s="131">
        <f t="shared" ref="P6:P10" si="11">AG6+AS6</f>
        <v>0</v>
      </c>
      <c r="Q6" s="113">
        <f t="shared" ref="Q6:Q55" si="12">P6/D6</f>
        <v>0</v>
      </c>
      <c r="R6" s="131">
        <f t="shared" ref="R6:R10" si="13">AH6+AT6</f>
        <v>0</v>
      </c>
      <c r="S6" s="113">
        <f t="shared" ref="S6:S55" si="14">R6/D6</f>
        <v>0</v>
      </c>
      <c r="T6" s="131">
        <f t="shared" ref="T6:T10" si="15">AI6+AU6</f>
        <v>0</v>
      </c>
      <c r="U6" s="113">
        <f t="shared" ref="U6:U55" si="16">T6/D6</f>
        <v>0</v>
      </c>
      <c r="V6" s="131">
        <f t="shared" ref="V6:V10" si="17">AJ6+AV6</f>
        <v>0</v>
      </c>
      <c r="W6" s="113">
        <f t="shared" ref="W6:W55" si="18">V6/D6</f>
        <v>0</v>
      </c>
      <c r="X6" s="131">
        <f t="shared" ref="X6:X10" si="19">AK6+AW6</f>
        <v>0</v>
      </c>
      <c r="Y6" s="115">
        <f t="shared" ref="Y6:Y55" si="20">X6/D6</f>
        <v>0</v>
      </c>
      <c r="Z6" s="166"/>
      <c r="AA6" s="131"/>
      <c r="AB6" s="131"/>
      <c r="AC6" s="131"/>
      <c r="AD6" s="131"/>
      <c r="AE6" s="131"/>
      <c r="AF6" s="131"/>
      <c r="AG6" s="131"/>
      <c r="AH6" s="131"/>
      <c r="AI6" s="131"/>
      <c r="AJ6" s="131"/>
      <c r="AK6" s="143"/>
      <c r="AL6" s="158"/>
      <c r="AM6" s="131"/>
      <c r="AN6" s="131"/>
      <c r="AO6" s="131"/>
      <c r="AP6" s="131"/>
      <c r="AQ6" s="131"/>
      <c r="AR6" s="131"/>
      <c r="AS6" s="131"/>
      <c r="AT6" s="131"/>
      <c r="AU6" s="131"/>
      <c r="AV6" s="131"/>
      <c r="AW6" s="143"/>
    </row>
    <row r="7" spans="1:49" s="36" customFormat="1" ht="20.149999999999999" customHeight="1" x14ac:dyDescent="0.3">
      <c r="A7" s="109">
        <v>3</v>
      </c>
      <c r="B7" s="277"/>
      <c r="C7" s="106" t="s">
        <v>36</v>
      </c>
      <c r="D7" s="142">
        <v>13</v>
      </c>
      <c r="E7" s="131">
        <f t="shared" si="0"/>
        <v>0</v>
      </c>
      <c r="F7" s="131">
        <f t="shared" si="1"/>
        <v>0</v>
      </c>
      <c r="G7" s="113">
        <f t="shared" si="2"/>
        <v>0</v>
      </c>
      <c r="H7" s="131">
        <f t="shared" si="3"/>
        <v>0</v>
      </c>
      <c r="I7" s="113">
        <f t="shared" si="4"/>
        <v>0</v>
      </c>
      <c r="J7" s="131">
        <f t="shared" si="5"/>
        <v>0</v>
      </c>
      <c r="K7" s="113">
        <f t="shared" si="6"/>
        <v>0</v>
      </c>
      <c r="L7" s="131">
        <f t="shared" si="7"/>
        <v>0</v>
      </c>
      <c r="M7" s="113">
        <f t="shared" si="8"/>
        <v>0</v>
      </c>
      <c r="N7" s="131">
        <f t="shared" si="9"/>
        <v>0</v>
      </c>
      <c r="O7" s="113">
        <f t="shared" si="10"/>
        <v>0</v>
      </c>
      <c r="P7" s="131">
        <f t="shared" si="11"/>
        <v>0</v>
      </c>
      <c r="Q7" s="113">
        <f t="shared" si="12"/>
        <v>0</v>
      </c>
      <c r="R7" s="131">
        <f t="shared" si="13"/>
        <v>0</v>
      </c>
      <c r="S7" s="113">
        <f t="shared" si="14"/>
        <v>0</v>
      </c>
      <c r="T7" s="131">
        <f t="shared" si="15"/>
        <v>0</v>
      </c>
      <c r="U7" s="113">
        <f t="shared" si="16"/>
        <v>0</v>
      </c>
      <c r="V7" s="131">
        <f t="shared" si="17"/>
        <v>0</v>
      </c>
      <c r="W7" s="113">
        <f t="shared" si="18"/>
        <v>0</v>
      </c>
      <c r="X7" s="131">
        <f t="shared" si="19"/>
        <v>0</v>
      </c>
      <c r="Y7" s="115">
        <f t="shared" si="20"/>
        <v>0</v>
      </c>
      <c r="Z7" s="166"/>
      <c r="AA7" s="131"/>
      <c r="AB7" s="131"/>
      <c r="AC7" s="131"/>
      <c r="AD7" s="131"/>
      <c r="AE7" s="131"/>
      <c r="AF7" s="131"/>
      <c r="AG7" s="131"/>
      <c r="AH7" s="131"/>
      <c r="AI7" s="131"/>
      <c r="AJ7" s="131"/>
      <c r="AK7" s="143"/>
      <c r="AL7" s="158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43"/>
    </row>
    <row r="8" spans="1:49" s="36" customFormat="1" ht="20.149999999999999" customHeight="1" x14ac:dyDescent="0.3">
      <c r="A8" s="109">
        <v>4</v>
      </c>
      <c r="B8" s="277"/>
      <c r="C8" s="106" t="s">
        <v>37</v>
      </c>
      <c r="D8" s="142">
        <v>6</v>
      </c>
      <c r="E8" s="131">
        <f t="shared" si="0"/>
        <v>0</v>
      </c>
      <c r="F8" s="131">
        <f t="shared" si="1"/>
        <v>0</v>
      </c>
      <c r="G8" s="113">
        <f t="shared" si="2"/>
        <v>0</v>
      </c>
      <c r="H8" s="131">
        <f t="shared" si="3"/>
        <v>0</v>
      </c>
      <c r="I8" s="113">
        <f t="shared" si="4"/>
        <v>0</v>
      </c>
      <c r="J8" s="131">
        <f t="shared" si="5"/>
        <v>0</v>
      </c>
      <c r="K8" s="113">
        <f t="shared" si="6"/>
        <v>0</v>
      </c>
      <c r="L8" s="131">
        <f t="shared" si="7"/>
        <v>0</v>
      </c>
      <c r="M8" s="113">
        <f t="shared" si="8"/>
        <v>0</v>
      </c>
      <c r="N8" s="131">
        <f t="shared" si="9"/>
        <v>0</v>
      </c>
      <c r="O8" s="113">
        <f t="shared" si="10"/>
        <v>0</v>
      </c>
      <c r="P8" s="131">
        <f t="shared" si="11"/>
        <v>0</v>
      </c>
      <c r="Q8" s="113">
        <f t="shared" si="12"/>
        <v>0</v>
      </c>
      <c r="R8" s="131">
        <f t="shared" si="13"/>
        <v>0</v>
      </c>
      <c r="S8" s="113">
        <f t="shared" si="14"/>
        <v>0</v>
      </c>
      <c r="T8" s="131">
        <f t="shared" si="15"/>
        <v>0</v>
      </c>
      <c r="U8" s="113">
        <f t="shared" si="16"/>
        <v>0</v>
      </c>
      <c r="V8" s="131">
        <f t="shared" si="17"/>
        <v>0</v>
      </c>
      <c r="W8" s="113">
        <f t="shared" si="18"/>
        <v>0</v>
      </c>
      <c r="X8" s="131">
        <f t="shared" si="19"/>
        <v>0</v>
      </c>
      <c r="Y8" s="115">
        <f t="shared" si="20"/>
        <v>0</v>
      </c>
      <c r="Z8" s="166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43"/>
      <c r="AL8" s="158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43"/>
    </row>
    <row r="9" spans="1:49" s="36" customFormat="1" ht="20.149999999999999" customHeight="1" x14ac:dyDescent="0.3">
      <c r="A9" s="109">
        <v>5</v>
      </c>
      <c r="B9" s="277"/>
      <c r="C9" s="106" t="s">
        <v>38</v>
      </c>
      <c r="D9" s="142">
        <v>7</v>
      </c>
      <c r="E9" s="131">
        <f t="shared" si="0"/>
        <v>0</v>
      </c>
      <c r="F9" s="131">
        <f t="shared" si="1"/>
        <v>0</v>
      </c>
      <c r="G9" s="113">
        <f t="shared" si="2"/>
        <v>0</v>
      </c>
      <c r="H9" s="131">
        <f t="shared" si="3"/>
        <v>0</v>
      </c>
      <c r="I9" s="113">
        <f t="shared" si="4"/>
        <v>0</v>
      </c>
      <c r="J9" s="131">
        <f t="shared" si="5"/>
        <v>0</v>
      </c>
      <c r="K9" s="113">
        <f t="shared" si="6"/>
        <v>0</v>
      </c>
      <c r="L9" s="131">
        <f t="shared" si="7"/>
        <v>0</v>
      </c>
      <c r="M9" s="113">
        <f t="shared" si="8"/>
        <v>0</v>
      </c>
      <c r="N9" s="131">
        <f t="shared" si="9"/>
        <v>0</v>
      </c>
      <c r="O9" s="113">
        <f t="shared" si="10"/>
        <v>0</v>
      </c>
      <c r="P9" s="131">
        <f t="shared" si="11"/>
        <v>0</v>
      </c>
      <c r="Q9" s="113">
        <f t="shared" si="12"/>
        <v>0</v>
      </c>
      <c r="R9" s="131">
        <f t="shared" si="13"/>
        <v>0</v>
      </c>
      <c r="S9" s="113">
        <f t="shared" si="14"/>
        <v>0</v>
      </c>
      <c r="T9" s="131">
        <f t="shared" si="15"/>
        <v>0</v>
      </c>
      <c r="U9" s="113">
        <f t="shared" si="16"/>
        <v>0</v>
      </c>
      <c r="V9" s="131">
        <f t="shared" si="17"/>
        <v>0</v>
      </c>
      <c r="W9" s="113">
        <f t="shared" si="18"/>
        <v>0</v>
      </c>
      <c r="X9" s="131">
        <f t="shared" si="19"/>
        <v>0</v>
      </c>
      <c r="Y9" s="115">
        <f t="shared" si="20"/>
        <v>0</v>
      </c>
      <c r="Z9" s="166"/>
      <c r="AA9" s="131"/>
      <c r="AB9" s="131"/>
      <c r="AC9" s="131"/>
      <c r="AD9" s="131"/>
      <c r="AE9" s="131"/>
      <c r="AF9" s="131"/>
      <c r="AG9" s="131"/>
      <c r="AH9" s="131"/>
      <c r="AI9" s="131"/>
      <c r="AJ9" s="131"/>
      <c r="AK9" s="143"/>
      <c r="AL9" s="158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43"/>
    </row>
    <row r="10" spans="1:49" s="36" customFormat="1" ht="20.149999999999999" customHeight="1" x14ac:dyDescent="0.3">
      <c r="A10" s="109">
        <v>6</v>
      </c>
      <c r="B10" s="277"/>
      <c r="C10" s="106" t="s">
        <v>39</v>
      </c>
      <c r="D10" s="142">
        <v>5</v>
      </c>
      <c r="E10" s="131">
        <f t="shared" si="0"/>
        <v>0</v>
      </c>
      <c r="F10" s="131">
        <f t="shared" si="1"/>
        <v>0</v>
      </c>
      <c r="G10" s="113">
        <f t="shared" si="2"/>
        <v>0</v>
      </c>
      <c r="H10" s="131">
        <f t="shared" si="3"/>
        <v>0</v>
      </c>
      <c r="I10" s="113">
        <f t="shared" si="4"/>
        <v>0</v>
      </c>
      <c r="J10" s="131">
        <f t="shared" si="5"/>
        <v>0</v>
      </c>
      <c r="K10" s="113">
        <f t="shared" si="6"/>
        <v>0</v>
      </c>
      <c r="L10" s="131">
        <f t="shared" si="7"/>
        <v>0</v>
      </c>
      <c r="M10" s="113">
        <f t="shared" si="8"/>
        <v>0</v>
      </c>
      <c r="N10" s="131">
        <f t="shared" si="9"/>
        <v>0</v>
      </c>
      <c r="O10" s="113">
        <f t="shared" si="10"/>
        <v>0</v>
      </c>
      <c r="P10" s="131">
        <f t="shared" si="11"/>
        <v>0</v>
      </c>
      <c r="Q10" s="113">
        <f t="shared" si="12"/>
        <v>0</v>
      </c>
      <c r="R10" s="131">
        <f t="shared" si="13"/>
        <v>0</v>
      </c>
      <c r="S10" s="113">
        <f t="shared" si="14"/>
        <v>0</v>
      </c>
      <c r="T10" s="131">
        <f t="shared" si="15"/>
        <v>0</v>
      </c>
      <c r="U10" s="113">
        <f t="shared" si="16"/>
        <v>0</v>
      </c>
      <c r="V10" s="131">
        <f t="shared" si="17"/>
        <v>0</v>
      </c>
      <c r="W10" s="113">
        <f t="shared" si="18"/>
        <v>0</v>
      </c>
      <c r="X10" s="131">
        <f t="shared" si="19"/>
        <v>0</v>
      </c>
      <c r="Y10" s="115">
        <f t="shared" si="20"/>
        <v>0</v>
      </c>
      <c r="Z10" s="166"/>
      <c r="AA10" s="131"/>
      <c r="AB10" s="131"/>
      <c r="AC10" s="131"/>
      <c r="AD10" s="131"/>
      <c r="AE10" s="131"/>
      <c r="AF10" s="131"/>
      <c r="AG10" s="131"/>
      <c r="AH10" s="131"/>
      <c r="AI10" s="131"/>
      <c r="AJ10" s="131"/>
      <c r="AK10" s="143"/>
      <c r="AL10" s="158"/>
      <c r="AM10" s="131"/>
      <c r="AN10" s="131"/>
      <c r="AO10" s="131"/>
      <c r="AP10" s="131"/>
      <c r="AQ10" s="131"/>
      <c r="AR10" s="131"/>
      <c r="AS10" s="131"/>
      <c r="AT10" s="131"/>
      <c r="AU10" s="131"/>
      <c r="AV10" s="131"/>
      <c r="AW10" s="143"/>
    </row>
    <row r="11" spans="1:49" s="134" customFormat="1" ht="20.149999999999999" customHeight="1" x14ac:dyDescent="0.3">
      <c r="A11" s="144" t="s">
        <v>3</v>
      </c>
      <c r="B11" s="145"/>
      <c r="C11" s="145"/>
      <c r="D11" s="146">
        <f>SUM(D5:D10)</f>
        <v>53</v>
      </c>
      <c r="E11" s="147">
        <f>SUM(E5:E10)</f>
        <v>0</v>
      </c>
      <c r="F11" s="147">
        <f t="shared" ref="F11:AW11" si="21">SUM(F5:F10)</f>
        <v>0</v>
      </c>
      <c r="G11" s="148">
        <f t="shared" si="2"/>
        <v>0</v>
      </c>
      <c r="H11" s="147">
        <f t="shared" si="21"/>
        <v>0</v>
      </c>
      <c r="I11" s="148">
        <f t="shared" si="4"/>
        <v>0</v>
      </c>
      <c r="J11" s="147">
        <f t="shared" si="21"/>
        <v>0</v>
      </c>
      <c r="K11" s="148">
        <f t="shared" si="6"/>
        <v>0</v>
      </c>
      <c r="L11" s="147">
        <f t="shared" si="21"/>
        <v>0</v>
      </c>
      <c r="M11" s="148">
        <f t="shared" si="8"/>
        <v>0</v>
      </c>
      <c r="N11" s="147">
        <f t="shared" si="21"/>
        <v>0</v>
      </c>
      <c r="O11" s="148">
        <f t="shared" si="10"/>
        <v>0</v>
      </c>
      <c r="P11" s="147">
        <f t="shared" si="21"/>
        <v>0</v>
      </c>
      <c r="Q11" s="148">
        <f t="shared" si="12"/>
        <v>0</v>
      </c>
      <c r="R11" s="147">
        <f t="shared" si="21"/>
        <v>0</v>
      </c>
      <c r="S11" s="148">
        <f t="shared" si="14"/>
        <v>0</v>
      </c>
      <c r="T11" s="147">
        <f t="shared" si="21"/>
        <v>0</v>
      </c>
      <c r="U11" s="148">
        <f t="shared" si="16"/>
        <v>0</v>
      </c>
      <c r="V11" s="147">
        <f t="shared" si="21"/>
        <v>0</v>
      </c>
      <c r="W11" s="148">
        <f t="shared" si="18"/>
        <v>0</v>
      </c>
      <c r="X11" s="147">
        <f t="shared" si="21"/>
        <v>0</v>
      </c>
      <c r="Y11" s="161">
        <f t="shared" si="20"/>
        <v>0</v>
      </c>
      <c r="Z11" s="167">
        <f t="shared" si="21"/>
        <v>0</v>
      </c>
      <c r="AA11" s="147">
        <f t="shared" si="21"/>
        <v>0</v>
      </c>
      <c r="AB11" s="147">
        <f t="shared" si="21"/>
        <v>0</v>
      </c>
      <c r="AC11" s="147">
        <f t="shared" si="21"/>
        <v>0</v>
      </c>
      <c r="AD11" s="147">
        <f t="shared" si="21"/>
        <v>0</v>
      </c>
      <c r="AE11" s="147">
        <f t="shared" si="21"/>
        <v>0</v>
      </c>
      <c r="AF11" s="147">
        <f t="shared" si="21"/>
        <v>0</v>
      </c>
      <c r="AG11" s="147">
        <f t="shared" si="21"/>
        <v>0</v>
      </c>
      <c r="AH11" s="147">
        <f t="shared" si="21"/>
        <v>0</v>
      </c>
      <c r="AI11" s="147">
        <f t="shared" si="21"/>
        <v>0</v>
      </c>
      <c r="AJ11" s="147">
        <f t="shared" si="21"/>
        <v>0</v>
      </c>
      <c r="AK11" s="149">
        <f t="shared" si="21"/>
        <v>0</v>
      </c>
      <c r="AL11" s="159">
        <f t="shared" si="21"/>
        <v>0</v>
      </c>
      <c r="AM11" s="147">
        <f t="shared" si="21"/>
        <v>0</v>
      </c>
      <c r="AN11" s="147">
        <f t="shared" si="21"/>
        <v>0</v>
      </c>
      <c r="AO11" s="147">
        <f t="shared" si="21"/>
        <v>0</v>
      </c>
      <c r="AP11" s="147">
        <f t="shared" si="21"/>
        <v>0</v>
      </c>
      <c r="AQ11" s="147">
        <f t="shared" si="21"/>
        <v>0</v>
      </c>
      <c r="AR11" s="147">
        <f t="shared" si="21"/>
        <v>0</v>
      </c>
      <c r="AS11" s="147">
        <f t="shared" si="21"/>
        <v>0</v>
      </c>
      <c r="AT11" s="147">
        <f t="shared" si="21"/>
        <v>0</v>
      </c>
      <c r="AU11" s="147">
        <f t="shared" si="21"/>
        <v>0</v>
      </c>
      <c r="AV11" s="147">
        <f t="shared" si="21"/>
        <v>0</v>
      </c>
      <c r="AW11" s="149">
        <f t="shared" si="21"/>
        <v>0</v>
      </c>
    </row>
    <row r="12" spans="1:49" s="36" customFormat="1" ht="20.149999999999999" customHeight="1" x14ac:dyDescent="0.3">
      <c r="A12" s="150">
        <v>7</v>
      </c>
      <c r="B12" s="277" t="s">
        <v>23</v>
      </c>
      <c r="C12" s="106" t="s">
        <v>0</v>
      </c>
      <c r="D12" s="106">
        <v>80</v>
      </c>
      <c r="E12" s="131">
        <f t="shared" ref="E12:E14" si="22">AA12+AM12</f>
        <v>0</v>
      </c>
      <c r="F12" s="131">
        <f t="shared" ref="F12:F14" si="23">AB12+AN12</f>
        <v>0</v>
      </c>
      <c r="G12" s="113">
        <f t="shared" si="2"/>
        <v>0</v>
      </c>
      <c r="H12" s="131">
        <f t="shared" ref="H12:H14" si="24">AC12+AO12</f>
        <v>0</v>
      </c>
      <c r="I12" s="113">
        <f t="shared" si="4"/>
        <v>0</v>
      </c>
      <c r="J12" s="131">
        <f t="shared" ref="J12:J14" si="25">AD12+AP12</f>
        <v>0</v>
      </c>
      <c r="K12" s="113">
        <f t="shared" si="6"/>
        <v>0</v>
      </c>
      <c r="L12" s="131">
        <f t="shared" ref="L12:L14" si="26">AE12+AQ12</f>
        <v>0</v>
      </c>
      <c r="M12" s="113">
        <f t="shared" si="8"/>
        <v>0</v>
      </c>
      <c r="N12" s="131">
        <f t="shared" ref="N12:N14" si="27">AF12+AR12</f>
        <v>0</v>
      </c>
      <c r="O12" s="113">
        <f t="shared" si="10"/>
        <v>0</v>
      </c>
      <c r="P12" s="131">
        <f t="shared" ref="P12:P14" si="28">AG12+AS12</f>
        <v>0</v>
      </c>
      <c r="Q12" s="113">
        <f t="shared" si="12"/>
        <v>0</v>
      </c>
      <c r="R12" s="131">
        <f t="shared" ref="R12:R14" si="29">AH12+AT12</f>
        <v>0</v>
      </c>
      <c r="S12" s="113">
        <f t="shared" si="14"/>
        <v>0</v>
      </c>
      <c r="T12" s="131">
        <f t="shared" ref="T12:T14" si="30">AI12+AU12</f>
        <v>0</v>
      </c>
      <c r="U12" s="113">
        <f t="shared" si="16"/>
        <v>0</v>
      </c>
      <c r="V12" s="131">
        <f t="shared" ref="V12:V14" si="31">AJ12+AV12</f>
        <v>0</v>
      </c>
      <c r="W12" s="113">
        <f t="shared" si="18"/>
        <v>0</v>
      </c>
      <c r="X12" s="131">
        <f t="shared" ref="X12:X14" si="32">AK12+AW12</f>
        <v>0</v>
      </c>
      <c r="Y12" s="115">
        <f t="shared" si="20"/>
        <v>0</v>
      </c>
      <c r="Z12" s="166"/>
      <c r="AA12" s="131"/>
      <c r="AB12" s="131"/>
      <c r="AC12" s="131"/>
      <c r="AD12" s="131"/>
      <c r="AE12" s="131"/>
      <c r="AF12" s="131"/>
      <c r="AG12" s="131"/>
      <c r="AH12" s="131"/>
      <c r="AI12" s="131"/>
      <c r="AJ12" s="131"/>
      <c r="AK12" s="143"/>
      <c r="AL12" s="158"/>
      <c r="AM12" s="131"/>
      <c r="AN12" s="131"/>
      <c r="AO12" s="131"/>
      <c r="AP12" s="131"/>
      <c r="AQ12" s="131"/>
      <c r="AR12" s="131"/>
      <c r="AS12" s="131"/>
      <c r="AT12" s="131"/>
      <c r="AU12" s="131"/>
      <c r="AV12" s="131"/>
      <c r="AW12" s="143"/>
    </row>
    <row r="13" spans="1:49" s="36" customFormat="1" ht="20.149999999999999" customHeight="1" x14ac:dyDescent="0.3">
      <c r="A13" s="150">
        <v>8</v>
      </c>
      <c r="B13" s="277"/>
      <c r="C13" s="106" t="s">
        <v>2</v>
      </c>
      <c r="D13" s="106">
        <v>12</v>
      </c>
      <c r="E13" s="131">
        <f t="shared" si="22"/>
        <v>0</v>
      </c>
      <c r="F13" s="131">
        <f t="shared" si="23"/>
        <v>0</v>
      </c>
      <c r="G13" s="113">
        <f t="shared" si="2"/>
        <v>0</v>
      </c>
      <c r="H13" s="131">
        <f t="shared" si="24"/>
        <v>0</v>
      </c>
      <c r="I13" s="113">
        <f t="shared" si="4"/>
        <v>0</v>
      </c>
      <c r="J13" s="131">
        <f t="shared" si="25"/>
        <v>0</v>
      </c>
      <c r="K13" s="113">
        <f t="shared" si="6"/>
        <v>0</v>
      </c>
      <c r="L13" s="131">
        <f t="shared" si="26"/>
        <v>0</v>
      </c>
      <c r="M13" s="113">
        <f t="shared" si="8"/>
        <v>0</v>
      </c>
      <c r="N13" s="131">
        <f t="shared" si="27"/>
        <v>0</v>
      </c>
      <c r="O13" s="113">
        <f t="shared" si="10"/>
        <v>0</v>
      </c>
      <c r="P13" s="131">
        <f t="shared" si="28"/>
        <v>0</v>
      </c>
      <c r="Q13" s="113">
        <f t="shared" si="12"/>
        <v>0</v>
      </c>
      <c r="R13" s="131">
        <f t="shared" si="29"/>
        <v>0</v>
      </c>
      <c r="S13" s="113">
        <f t="shared" si="14"/>
        <v>0</v>
      </c>
      <c r="T13" s="131">
        <f t="shared" si="30"/>
        <v>0</v>
      </c>
      <c r="U13" s="113">
        <f t="shared" si="16"/>
        <v>0</v>
      </c>
      <c r="V13" s="131">
        <f t="shared" si="31"/>
        <v>0</v>
      </c>
      <c r="W13" s="113">
        <f t="shared" si="18"/>
        <v>0</v>
      </c>
      <c r="X13" s="131">
        <f t="shared" si="32"/>
        <v>0</v>
      </c>
      <c r="Y13" s="115">
        <f t="shared" si="20"/>
        <v>0</v>
      </c>
      <c r="Z13" s="166"/>
      <c r="AA13" s="131"/>
      <c r="AB13" s="131"/>
      <c r="AC13" s="131"/>
      <c r="AD13" s="131"/>
      <c r="AE13" s="131"/>
      <c r="AF13" s="131"/>
      <c r="AG13" s="131"/>
      <c r="AH13" s="131"/>
      <c r="AI13" s="131"/>
      <c r="AJ13" s="131"/>
      <c r="AK13" s="143"/>
      <c r="AL13" s="158"/>
      <c r="AM13" s="131"/>
      <c r="AN13" s="131"/>
      <c r="AO13" s="131"/>
      <c r="AP13" s="131"/>
      <c r="AQ13" s="131"/>
      <c r="AR13" s="131"/>
      <c r="AS13" s="131"/>
      <c r="AT13" s="131"/>
      <c r="AU13" s="131"/>
      <c r="AV13" s="131"/>
      <c r="AW13" s="143"/>
    </row>
    <row r="14" spans="1:49" s="36" customFormat="1" ht="20.149999999999999" customHeight="1" x14ac:dyDescent="0.3">
      <c r="A14" s="150">
        <v>9</v>
      </c>
      <c r="B14" s="277"/>
      <c r="C14" s="106" t="s">
        <v>1</v>
      </c>
      <c r="D14" s="106">
        <v>30</v>
      </c>
      <c r="E14" s="131">
        <f t="shared" si="22"/>
        <v>0</v>
      </c>
      <c r="F14" s="131">
        <f t="shared" si="23"/>
        <v>0</v>
      </c>
      <c r="G14" s="113">
        <f t="shared" si="2"/>
        <v>0</v>
      </c>
      <c r="H14" s="131">
        <f t="shared" si="24"/>
        <v>0</v>
      </c>
      <c r="I14" s="113">
        <f t="shared" si="4"/>
        <v>0</v>
      </c>
      <c r="J14" s="131">
        <f t="shared" si="25"/>
        <v>0</v>
      </c>
      <c r="K14" s="113">
        <f t="shared" si="6"/>
        <v>0</v>
      </c>
      <c r="L14" s="131">
        <f t="shared" si="26"/>
        <v>0</v>
      </c>
      <c r="M14" s="113">
        <f t="shared" si="8"/>
        <v>0</v>
      </c>
      <c r="N14" s="131">
        <f t="shared" si="27"/>
        <v>0</v>
      </c>
      <c r="O14" s="113">
        <f t="shared" si="10"/>
        <v>0</v>
      </c>
      <c r="P14" s="131">
        <f t="shared" si="28"/>
        <v>0</v>
      </c>
      <c r="Q14" s="113">
        <f t="shared" si="12"/>
        <v>0</v>
      </c>
      <c r="R14" s="131">
        <f t="shared" si="29"/>
        <v>0</v>
      </c>
      <c r="S14" s="113">
        <f t="shared" si="14"/>
        <v>0</v>
      </c>
      <c r="T14" s="131">
        <f t="shared" si="30"/>
        <v>0</v>
      </c>
      <c r="U14" s="113">
        <f t="shared" si="16"/>
        <v>0</v>
      </c>
      <c r="V14" s="131">
        <f t="shared" si="31"/>
        <v>0</v>
      </c>
      <c r="W14" s="113">
        <f t="shared" si="18"/>
        <v>0</v>
      </c>
      <c r="X14" s="131">
        <f t="shared" si="32"/>
        <v>0</v>
      </c>
      <c r="Y14" s="115">
        <f t="shared" si="20"/>
        <v>0</v>
      </c>
      <c r="Z14" s="166"/>
      <c r="AA14" s="131"/>
      <c r="AB14" s="131"/>
      <c r="AC14" s="131"/>
      <c r="AD14" s="131"/>
      <c r="AE14" s="131"/>
      <c r="AF14" s="131"/>
      <c r="AG14" s="131"/>
      <c r="AH14" s="131"/>
      <c r="AI14" s="131"/>
      <c r="AJ14" s="131"/>
      <c r="AK14" s="143"/>
      <c r="AL14" s="158"/>
      <c r="AM14" s="131"/>
      <c r="AN14" s="131"/>
      <c r="AO14" s="131"/>
      <c r="AP14" s="131"/>
      <c r="AQ14" s="131"/>
      <c r="AR14" s="131"/>
      <c r="AS14" s="131"/>
      <c r="AT14" s="131"/>
      <c r="AU14" s="131"/>
      <c r="AV14" s="131"/>
      <c r="AW14" s="143"/>
    </row>
    <row r="15" spans="1:49" s="134" customFormat="1" ht="20.149999999999999" customHeight="1" x14ac:dyDescent="0.3">
      <c r="A15" s="151" t="s">
        <v>26</v>
      </c>
      <c r="B15" s="152"/>
      <c r="C15" s="152"/>
      <c r="D15" s="146">
        <f>SUM(D12:D14)</f>
        <v>122</v>
      </c>
      <c r="E15" s="147">
        <f>SUM(E12:E14)</f>
        <v>0</v>
      </c>
      <c r="F15" s="147">
        <f t="shared" ref="F15:AW15" si="33">SUM(F12:F14)</f>
        <v>0</v>
      </c>
      <c r="G15" s="148">
        <f t="shared" si="2"/>
        <v>0</v>
      </c>
      <c r="H15" s="147">
        <f t="shared" si="33"/>
        <v>0</v>
      </c>
      <c r="I15" s="148">
        <f t="shared" si="4"/>
        <v>0</v>
      </c>
      <c r="J15" s="147">
        <f t="shared" si="33"/>
        <v>0</v>
      </c>
      <c r="K15" s="148">
        <f t="shared" si="6"/>
        <v>0</v>
      </c>
      <c r="L15" s="147">
        <f t="shared" si="33"/>
        <v>0</v>
      </c>
      <c r="M15" s="148">
        <f t="shared" si="8"/>
        <v>0</v>
      </c>
      <c r="N15" s="147">
        <f t="shared" si="33"/>
        <v>0</v>
      </c>
      <c r="O15" s="148">
        <f t="shared" si="10"/>
        <v>0</v>
      </c>
      <c r="P15" s="147">
        <f t="shared" si="33"/>
        <v>0</v>
      </c>
      <c r="Q15" s="148">
        <f t="shared" si="12"/>
        <v>0</v>
      </c>
      <c r="R15" s="147">
        <f t="shared" si="33"/>
        <v>0</v>
      </c>
      <c r="S15" s="148">
        <f t="shared" si="14"/>
        <v>0</v>
      </c>
      <c r="T15" s="147">
        <f t="shared" si="33"/>
        <v>0</v>
      </c>
      <c r="U15" s="148">
        <f t="shared" si="16"/>
        <v>0</v>
      </c>
      <c r="V15" s="147">
        <f t="shared" si="33"/>
        <v>0</v>
      </c>
      <c r="W15" s="148">
        <f t="shared" si="18"/>
        <v>0</v>
      </c>
      <c r="X15" s="147">
        <f t="shared" si="33"/>
        <v>0</v>
      </c>
      <c r="Y15" s="161">
        <f t="shared" si="20"/>
        <v>0</v>
      </c>
      <c r="Z15" s="167">
        <f t="shared" si="33"/>
        <v>0</v>
      </c>
      <c r="AA15" s="147">
        <f t="shared" si="33"/>
        <v>0</v>
      </c>
      <c r="AB15" s="147">
        <f t="shared" si="33"/>
        <v>0</v>
      </c>
      <c r="AC15" s="147">
        <f t="shared" si="33"/>
        <v>0</v>
      </c>
      <c r="AD15" s="147">
        <f t="shared" si="33"/>
        <v>0</v>
      </c>
      <c r="AE15" s="147">
        <f t="shared" si="33"/>
        <v>0</v>
      </c>
      <c r="AF15" s="147">
        <f t="shared" si="33"/>
        <v>0</v>
      </c>
      <c r="AG15" s="147">
        <f t="shared" si="33"/>
        <v>0</v>
      </c>
      <c r="AH15" s="147">
        <f t="shared" si="33"/>
        <v>0</v>
      </c>
      <c r="AI15" s="147">
        <f t="shared" si="33"/>
        <v>0</v>
      </c>
      <c r="AJ15" s="147">
        <f t="shared" si="33"/>
        <v>0</v>
      </c>
      <c r="AK15" s="149">
        <f t="shared" si="33"/>
        <v>0</v>
      </c>
      <c r="AL15" s="159">
        <f t="shared" si="33"/>
        <v>0</v>
      </c>
      <c r="AM15" s="147">
        <f t="shared" si="33"/>
        <v>0</v>
      </c>
      <c r="AN15" s="147">
        <f t="shared" si="33"/>
        <v>0</v>
      </c>
      <c r="AO15" s="147">
        <f t="shared" si="33"/>
        <v>0</v>
      </c>
      <c r="AP15" s="147">
        <f t="shared" si="33"/>
        <v>0</v>
      </c>
      <c r="AQ15" s="147">
        <f t="shared" si="33"/>
        <v>0</v>
      </c>
      <c r="AR15" s="147">
        <f t="shared" si="33"/>
        <v>0</v>
      </c>
      <c r="AS15" s="147">
        <f t="shared" si="33"/>
        <v>0</v>
      </c>
      <c r="AT15" s="147">
        <f t="shared" si="33"/>
        <v>0</v>
      </c>
      <c r="AU15" s="147">
        <f t="shared" si="33"/>
        <v>0</v>
      </c>
      <c r="AV15" s="147">
        <f t="shared" si="33"/>
        <v>0</v>
      </c>
      <c r="AW15" s="149">
        <f t="shared" si="33"/>
        <v>0</v>
      </c>
    </row>
    <row r="16" spans="1:49" s="36" customFormat="1" ht="20.149999999999999" customHeight="1" x14ac:dyDescent="0.3">
      <c r="A16" s="150">
        <v>10</v>
      </c>
      <c r="B16" s="277" t="s">
        <v>46</v>
      </c>
      <c r="C16" s="106" t="s">
        <v>44</v>
      </c>
      <c r="D16" s="131">
        <v>14</v>
      </c>
      <c r="E16" s="131">
        <f t="shared" ref="E16:E20" si="34">AA16+AM16</f>
        <v>0</v>
      </c>
      <c r="F16" s="131">
        <f t="shared" ref="F16:F20" si="35">AB16+AN16</f>
        <v>0</v>
      </c>
      <c r="G16" s="113">
        <f t="shared" si="2"/>
        <v>0</v>
      </c>
      <c r="H16" s="131">
        <f t="shared" ref="H16:H20" si="36">AC16+AO16</f>
        <v>0</v>
      </c>
      <c r="I16" s="113">
        <f t="shared" si="4"/>
        <v>0</v>
      </c>
      <c r="J16" s="131">
        <f t="shared" ref="J16:J20" si="37">AD16+AP16</f>
        <v>0</v>
      </c>
      <c r="K16" s="113">
        <f t="shared" si="6"/>
        <v>0</v>
      </c>
      <c r="L16" s="131">
        <f t="shared" ref="L16:L20" si="38">AE16+AQ16</f>
        <v>0</v>
      </c>
      <c r="M16" s="113">
        <f t="shared" si="8"/>
        <v>0</v>
      </c>
      <c r="N16" s="131">
        <f t="shared" ref="N16:N20" si="39">AF16+AR16</f>
        <v>0</v>
      </c>
      <c r="O16" s="113">
        <f t="shared" si="10"/>
        <v>0</v>
      </c>
      <c r="P16" s="131">
        <f t="shared" ref="P16:P20" si="40">AG16+AS16</f>
        <v>0</v>
      </c>
      <c r="Q16" s="113">
        <f t="shared" si="12"/>
        <v>0</v>
      </c>
      <c r="R16" s="131">
        <f t="shared" ref="R16:R20" si="41">AH16+AT16</f>
        <v>0</v>
      </c>
      <c r="S16" s="113">
        <f t="shared" si="14"/>
        <v>0</v>
      </c>
      <c r="T16" s="131">
        <f t="shared" ref="T16:T20" si="42">AI16+AU16</f>
        <v>0</v>
      </c>
      <c r="U16" s="113">
        <f t="shared" si="16"/>
        <v>0</v>
      </c>
      <c r="V16" s="131">
        <f t="shared" ref="V16:V20" si="43">AJ16+AV16</f>
        <v>0</v>
      </c>
      <c r="W16" s="113">
        <f t="shared" si="18"/>
        <v>0</v>
      </c>
      <c r="X16" s="131">
        <f t="shared" ref="X16:X20" si="44">AK16+AW16</f>
        <v>0</v>
      </c>
      <c r="Y16" s="115">
        <f t="shared" si="20"/>
        <v>0</v>
      </c>
      <c r="Z16" s="166"/>
      <c r="AA16" s="131"/>
      <c r="AB16" s="131"/>
      <c r="AC16" s="131"/>
      <c r="AD16" s="131"/>
      <c r="AE16" s="131"/>
      <c r="AF16" s="131"/>
      <c r="AG16" s="131"/>
      <c r="AH16" s="131"/>
      <c r="AI16" s="131"/>
      <c r="AJ16" s="131"/>
      <c r="AK16" s="143"/>
      <c r="AL16" s="158"/>
      <c r="AM16" s="131"/>
      <c r="AN16" s="131"/>
      <c r="AO16" s="131"/>
      <c r="AP16" s="131"/>
      <c r="AQ16" s="131"/>
      <c r="AR16" s="131"/>
      <c r="AS16" s="131"/>
      <c r="AT16" s="131"/>
      <c r="AU16" s="131"/>
      <c r="AV16" s="131"/>
      <c r="AW16" s="143"/>
    </row>
    <row r="17" spans="1:49" s="36" customFormat="1" ht="20.149999999999999" customHeight="1" x14ac:dyDescent="0.3">
      <c r="A17" s="150">
        <v>11</v>
      </c>
      <c r="B17" s="277"/>
      <c r="C17" s="106" t="s">
        <v>45</v>
      </c>
      <c r="D17" s="131">
        <v>6</v>
      </c>
      <c r="E17" s="131">
        <f t="shared" si="34"/>
        <v>0</v>
      </c>
      <c r="F17" s="131">
        <f t="shared" si="35"/>
        <v>0</v>
      </c>
      <c r="G17" s="113">
        <f t="shared" si="2"/>
        <v>0</v>
      </c>
      <c r="H17" s="131">
        <f t="shared" si="36"/>
        <v>0</v>
      </c>
      <c r="I17" s="113">
        <f t="shared" si="4"/>
        <v>0</v>
      </c>
      <c r="J17" s="131">
        <f t="shared" si="37"/>
        <v>0</v>
      </c>
      <c r="K17" s="113">
        <f t="shared" si="6"/>
        <v>0</v>
      </c>
      <c r="L17" s="131">
        <f t="shared" si="38"/>
        <v>0</v>
      </c>
      <c r="M17" s="113">
        <f t="shared" si="8"/>
        <v>0</v>
      </c>
      <c r="N17" s="131">
        <f t="shared" si="39"/>
        <v>0</v>
      </c>
      <c r="O17" s="113">
        <f t="shared" si="10"/>
        <v>0</v>
      </c>
      <c r="P17" s="131">
        <f t="shared" si="40"/>
        <v>0</v>
      </c>
      <c r="Q17" s="113">
        <f t="shared" si="12"/>
        <v>0</v>
      </c>
      <c r="R17" s="131">
        <f t="shared" si="41"/>
        <v>0</v>
      </c>
      <c r="S17" s="113">
        <f t="shared" si="14"/>
        <v>0</v>
      </c>
      <c r="T17" s="131">
        <f t="shared" si="42"/>
        <v>0</v>
      </c>
      <c r="U17" s="113">
        <f t="shared" si="16"/>
        <v>0</v>
      </c>
      <c r="V17" s="131">
        <f t="shared" si="43"/>
        <v>0</v>
      </c>
      <c r="W17" s="113">
        <f t="shared" si="18"/>
        <v>0</v>
      </c>
      <c r="X17" s="131">
        <f t="shared" si="44"/>
        <v>0</v>
      </c>
      <c r="Y17" s="115">
        <f t="shared" si="20"/>
        <v>0</v>
      </c>
      <c r="Z17" s="166"/>
      <c r="AA17" s="131"/>
      <c r="AB17" s="131"/>
      <c r="AC17" s="131"/>
      <c r="AD17" s="131"/>
      <c r="AE17" s="131"/>
      <c r="AF17" s="131"/>
      <c r="AG17" s="131"/>
      <c r="AH17" s="131"/>
      <c r="AI17" s="131"/>
      <c r="AJ17" s="131"/>
      <c r="AK17" s="143"/>
      <c r="AL17" s="158"/>
      <c r="AM17" s="131"/>
      <c r="AN17" s="131"/>
      <c r="AO17" s="131"/>
      <c r="AP17" s="131"/>
      <c r="AQ17" s="131"/>
      <c r="AR17" s="131"/>
      <c r="AS17" s="131"/>
      <c r="AT17" s="131"/>
      <c r="AU17" s="131"/>
      <c r="AV17" s="131"/>
      <c r="AW17" s="143"/>
    </row>
    <row r="18" spans="1:49" s="36" customFormat="1" ht="20.149999999999999" customHeight="1" x14ac:dyDescent="0.3">
      <c r="A18" s="150">
        <v>12</v>
      </c>
      <c r="B18" s="277"/>
      <c r="C18" s="106" t="s">
        <v>41</v>
      </c>
      <c r="D18" s="131">
        <v>11</v>
      </c>
      <c r="E18" s="131">
        <f t="shared" si="34"/>
        <v>0</v>
      </c>
      <c r="F18" s="131">
        <f t="shared" si="35"/>
        <v>0</v>
      </c>
      <c r="G18" s="113">
        <f t="shared" si="2"/>
        <v>0</v>
      </c>
      <c r="H18" s="131">
        <f t="shared" si="36"/>
        <v>0</v>
      </c>
      <c r="I18" s="113">
        <f t="shared" si="4"/>
        <v>0</v>
      </c>
      <c r="J18" s="131">
        <f t="shared" si="37"/>
        <v>0</v>
      </c>
      <c r="K18" s="113">
        <f t="shared" si="6"/>
        <v>0</v>
      </c>
      <c r="L18" s="131">
        <f t="shared" si="38"/>
        <v>0</v>
      </c>
      <c r="M18" s="113">
        <f t="shared" si="8"/>
        <v>0</v>
      </c>
      <c r="N18" s="131">
        <f t="shared" si="39"/>
        <v>0</v>
      </c>
      <c r="O18" s="113">
        <f t="shared" si="10"/>
        <v>0</v>
      </c>
      <c r="P18" s="131">
        <f t="shared" si="40"/>
        <v>0</v>
      </c>
      <c r="Q18" s="113">
        <f t="shared" si="12"/>
        <v>0</v>
      </c>
      <c r="R18" s="131">
        <f t="shared" si="41"/>
        <v>0</v>
      </c>
      <c r="S18" s="113">
        <f t="shared" si="14"/>
        <v>0</v>
      </c>
      <c r="T18" s="131">
        <f t="shared" si="42"/>
        <v>0</v>
      </c>
      <c r="U18" s="113">
        <f t="shared" si="16"/>
        <v>0</v>
      </c>
      <c r="V18" s="131">
        <f t="shared" si="43"/>
        <v>0</v>
      </c>
      <c r="W18" s="113">
        <f t="shared" si="18"/>
        <v>0</v>
      </c>
      <c r="X18" s="131">
        <f t="shared" si="44"/>
        <v>0</v>
      </c>
      <c r="Y18" s="115">
        <f t="shared" si="20"/>
        <v>0</v>
      </c>
      <c r="Z18" s="166"/>
      <c r="AA18" s="131"/>
      <c r="AB18" s="131"/>
      <c r="AC18" s="131"/>
      <c r="AD18" s="131"/>
      <c r="AE18" s="131"/>
      <c r="AF18" s="131"/>
      <c r="AG18" s="131"/>
      <c r="AH18" s="131"/>
      <c r="AI18" s="131"/>
      <c r="AJ18" s="131"/>
      <c r="AK18" s="143"/>
      <c r="AL18" s="158"/>
      <c r="AM18" s="131"/>
      <c r="AN18" s="131"/>
      <c r="AO18" s="131"/>
      <c r="AP18" s="131"/>
      <c r="AQ18" s="131"/>
      <c r="AR18" s="131"/>
      <c r="AS18" s="131"/>
      <c r="AT18" s="131"/>
      <c r="AU18" s="131"/>
      <c r="AV18" s="131"/>
      <c r="AW18" s="143"/>
    </row>
    <row r="19" spans="1:49" s="36" customFormat="1" ht="20.149999999999999" customHeight="1" x14ac:dyDescent="0.3">
      <c r="A19" s="150">
        <v>13</v>
      </c>
      <c r="B19" s="277"/>
      <c r="C19" s="106" t="s">
        <v>42</v>
      </c>
      <c r="D19" s="131">
        <v>11</v>
      </c>
      <c r="E19" s="131">
        <f t="shared" si="34"/>
        <v>0</v>
      </c>
      <c r="F19" s="131">
        <f t="shared" si="35"/>
        <v>0</v>
      </c>
      <c r="G19" s="113">
        <f t="shared" si="2"/>
        <v>0</v>
      </c>
      <c r="H19" s="131">
        <f t="shared" si="36"/>
        <v>0</v>
      </c>
      <c r="I19" s="113">
        <f t="shared" si="4"/>
        <v>0</v>
      </c>
      <c r="J19" s="131">
        <f t="shared" si="37"/>
        <v>0</v>
      </c>
      <c r="K19" s="113">
        <f t="shared" si="6"/>
        <v>0</v>
      </c>
      <c r="L19" s="131">
        <f t="shared" si="38"/>
        <v>0</v>
      </c>
      <c r="M19" s="113">
        <f t="shared" si="8"/>
        <v>0</v>
      </c>
      <c r="N19" s="131">
        <f t="shared" si="39"/>
        <v>0</v>
      </c>
      <c r="O19" s="113">
        <f t="shared" si="10"/>
        <v>0</v>
      </c>
      <c r="P19" s="131">
        <f t="shared" si="40"/>
        <v>0</v>
      </c>
      <c r="Q19" s="113">
        <f t="shared" si="12"/>
        <v>0</v>
      </c>
      <c r="R19" s="131">
        <f t="shared" si="41"/>
        <v>0</v>
      </c>
      <c r="S19" s="113">
        <f t="shared" si="14"/>
        <v>0</v>
      </c>
      <c r="T19" s="131">
        <f t="shared" si="42"/>
        <v>0</v>
      </c>
      <c r="U19" s="113">
        <f t="shared" si="16"/>
        <v>0</v>
      </c>
      <c r="V19" s="131">
        <f t="shared" si="43"/>
        <v>0</v>
      </c>
      <c r="W19" s="113">
        <f t="shared" si="18"/>
        <v>0</v>
      </c>
      <c r="X19" s="131">
        <f t="shared" si="44"/>
        <v>0</v>
      </c>
      <c r="Y19" s="115">
        <f t="shared" si="20"/>
        <v>0</v>
      </c>
      <c r="Z19" s="166"/>
      <c r="AA19" s="131"/>
      <c r="AB19" s="131"/>
      <c r="AC19" s="131"/>
      <c r="AD19" s="131"/>
      <c r="AE19" s="131"/>
      <c r="AF19" s="131"/>
      <c r="AG19" s="131"/>
      <c r="AH19" s="131"/>
      <c r="AI19" s="131"/>
      <c r="AJ19" s="131"/>
      <c r="AK19" s="143"/>
      <c r="AL19" s="158"/>
      <c r="AM19" s="131"/>
      <c r="AN19" s="131"/>
      <c r="AO19" s="131"/>
      <c r="AP19" s="131"/>
      <c r="AQ19" s="131"/>
      <c r="AR19" s="131"/>
      <c r="AS19" s="131"/>
      <c r="AT19" s="131"/>
      <c r="AU19" s="131"/>
      <c r="AV19" s="131"/>
      <c r="AW19" s="143"/>
    </row>
    <row r="20" spans="1:49" s="36" customFormat="1" ht="20.149999999999999" customHeight="1" x14ac:dyDescent="0.3">
      <c r="A20" s="150">
        <v>14</v>
      </c>
      <c r="B20" s="277"/>
      <c r="C20" s="106" t="s">
        <v>43</v>
      </c>
      <c r="D20" s="131">
        <v>44</v>
      </c>
      <c r="E20" s="131">
        <f t="shared" si="34"/>
        <v>0</v>
      </c>
      <c r="F20" s="131">
        <f t="shared" si="35"/>
        <v>0</v>
      </c>
      <c r="G20" s="113">
        <f t="shared" si="2"/>
        <v>0</v>
      </c>
      <c r="H20" s="131">
        <f t="shared" si="36"/>
        <v>0</v>
      </c>
      <c r="I20" s="113">
        <f t="shared" si="4"/>
        <v>0</v>
      </c>
      <c r="J20" s="131">
        <f t="shared" si="37"/>
        <v>0</v>
      </c>
      <c r="K20" s="113">
        <f t="shared" si="6"/>
        <v>0</v>
      </c>
      <c r="L20" s="131">
        <f t="shared" si="38"/>
        <v>0</v>
      </c>
      <c r="M20" s="113">
        <f t="shared" si="8"/>
        <v>0</v>
      </c>
      <c r="N20" s="131">
        <f t="shared" si="39"/>
        <v>0</v>
      </c>
      <c r="O20" s="113">
        <f t="shared" si="10"/>
        <v>0</v>
      </c>
      <c r="P20" s="131">
        <f t="shared" si="40"/>
        <v>0</v>
      </c>
      <c r="Q20" s="113">
        <f t="shared" si="12"/>
        <v>0</v>
      </c>
      <c r="R20" s="131">
        <f t="shared" si="41"/>
        <v>0</v>
      </c>
      <c r="S20" s="113">
        <f t="shared" si="14"/>
        <v>0</v>
      </c>
      <c r="T20" s="131">
        <f t="shared" si="42"/>
        <v>0</v>
      </c>
      <c r="U20" s="113">
        <f t="shared" si="16"/>
        <v>0</v>
      </c>
      <c r="V20" s="131">
        <f t="shared" si="43"/>
        <v>0</v>
      </c>
      <c r="W20" s="113">
        <f t="shared" si="18"/>
        <v>0</v>
      </c>
      <c r="X20" s="131">
        <f t="shared" si="44"/>
        <v>0</v>
      </c>
      <c r="Y20" s="115">
        <f t="shared" si="20"/>
        <v>0</v>
      </c>
      <c r="Z20" s="166"/>
      <c r="AA20" s="131"/>
      <c r="AB20" s="131"/>
      <c r="AC20" s="131"/>
      <c r="AD20" s="131"/>
      <c r="AE20" s="131"/>
      <c r="AF20" s="131"/>
      <c r="AG20" s="131"/>
      <c r="AH20" s="131"/>
      <c r="AI20" s="131"/>
      <c r="AJ20" s="131"/>
      <c r="AK20" s="143"/>
      <c r="AL20" s="158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43"/>
    </row>
    <row r="21" spans="1:49" s="134" customFormat="1" ht="20.149999999999999" customHeight="1" x14ac:dyDescent="0.3">
      <c r="A21" s="151" t="s">
        <v>26</v>
      </c>
      <c r="B21" s="152"/>
      <c r="C21" s="152"/>
      <c r="D21" s="147">
        <f>SUM(D16:D20)</f>
        <v>86</v>
      </c>
      <c r="E21" s="147">
        <f>SUM(E16:E20)</f>
        <v>0</v>
      </c>
      <c r="F21" s="147">
        <f t="shared" ref="F21:AW21" si="45">SUM(F16:F20)</f>
        <v>0</v>
      </c>
      <c r="G21" s="148">
        <f t="shared" si="2"/>
        <v>0</v>
      </c>
      <c r="H21" s="147">
        <f t="shared" si="45"/>
        <v>0</v>
      </c>
      <c r="I21" s="148">
        <f t="shared" si="4"/>
        <v>0</v>
      </c>
      <c r="J21" s="147">
        <f t="shared" si="45"/>
        <v>0</v>
      </c>
      <c r="K21" s="148">
        <f t="shared" si="6"/>
        <v>0</v>
      </c>
      <c r="L21" s="147">
        <f t="shared" si="45"/>
        <v>0</v>
      </c>
      <c r="M21" s="148">
        <f t="shared" si="8"/>
        <v>0</v>
      </c>
      <c r="N21" s="147">
        <f t="shared" si="45"/>
        <v>0</v>
      </c>
      <c r="O21" s="148">
        <f t="shared" si="10"/>
        <v>0</v>
      </c>
      <c r="P21" s="147">
        <f t="shared" si="45"/>
        <v>0</v>
      </c>
      <c r="Q21" s="148">
        <f t="shared" si="12"/>
        <v>0</v>
      </c>
      <c r="R21" s="147">
        <f t="shared" si="45"/>
        <v>0</v>
      </c>
      <c r="S21" s="148">
        <f t="shared" si="14"/>
        <v>0</v>
      </c>
      <c r="T21" s="147">
        <f t="shared" si="45"/>
        <v>0</v>
      </c>
      <c r="U21" s="148">
        <f t="shared" si="16"/>
        <v>0</v>
      </c>
      <c r="V21" s="147">
        <f t="shared" si="45"/>
        <v>0</v>
      </c>
      <c r="W21" s="148">
        <f t="shared" si="18"/>
        <v>0</v>
      </c>
      <c r="X21" s="147">
        <f t="shared" si="45"/>
        <v>0</v>
      </c>
      <c r="Y21" s="161">
        <f t="shared" si="20"/>
        <v>0</v>
      </c>
      <c r="Z21" s="167">
        <f t="shared" si="45"/>
        <v>0</v>
      </c>
      <c r="AA21" s="147">
        <f t="shared" si="45"/>
        <v>0</v>
      </c>
      <c r="AB21" s="147">
        <f t="shared" si="45"/>
        <v>0</v>
      </c>
      <c r="AC21" s="147">
        <f t="shared" si="45"/>
        <v>0</v>
      </c>
      <c r="AD21" s="147">
        <f t="shared" si="45"/>
        <v>0</v>
      </c>
      <c r="AE21" s="147">
        <f t="shared" si="45"/>
        <v>0</v>
      </c>
      <c r="AF21" s="147">
        <f t="shared" si="45"/>
        <v>0</v>
      </c>
      <c r="AG21" s="147">
        <f t="shared" si="45"/>
        <v>0</v>
      </c>
      <c r="AH21" s="147">
        <f t="shared" si="45"/>
        <v>0</v>
      </c>
      <c r="AI21" s="147">
        <f t="shared" si="45"/>
        <v>0</v>
      </c>
      <c r="AJ21" s="147">
        <f t="shared" si="45"/>
        <v>0</v>
      </c>
      <c r="AK21" s="149">
        <f t="shared" si="45"/>
        <v>0</v>
      </c>
      <c r="AL21" s="159">
        <f t="shared" si="45"/>
        <v>0</v>
      </c>
      <c r="AM21" s="147">
        <f t="shared" si="45"/>
        <v>0</v>
      </c>
      <c r="AN21" s="147">
        <f t="shared" si="45"/>
        <v>0</v>
      </c>
      <c r="AO21" s="147">
        <f t="shared" si="45"/>
        <v>0</v>
      </c>
      <c r="AP21" s="147">
        <f t="shared" si="45"/>
        <v>0</v>
      </c>
      <c r="AQ21" s="147">
        <f t="shared" si="45"/>
        <v>0</v>
      </c>
      <c r="AR21" s="147">
        <f t="shared" si="45"/>
        <v>0</v>
      </c>
      <c r="AS21" s="147">
        <f t="shared" si="45"/>
        <v>0</v>
      </c>
      <c r="AT21" s="147">
        <f t="shared" si="45"/>
        <v>0</v>
      </c>
      <c r="AU21" s="147">
        <f t="shared" si="45"/>
        <v>0</v>
      </c>
      <c r="AV21" s="147">
        <f t="shared" si="45"/>
        <v>0</v>
      </c>
      <c r="AW21" s="149">
        <f t="shared" si="45"/>
        <v>0</v>
      </c>
    </row>
    <row r="22" spans="1:49" s="36" customFormat="1" ht="20.149999999999999" customHeight="1" x14ac:dyDescent="0.3">
      <c r="A22" s="150">
        <v>15</v>
      </c>
      <c r="B22" s="277" t="s">
        <v>47</v>
      </c>
      <c r="C22" s="106" t="s">
        <v>48</v>
      </c>
      <c r="D22" s="131">
        <v>64</v>
      </c>
      <c r="E22" s="131">
        <f t="shared" ref="E22:E26" si="46">AA22+AM22</f>
        <v>0</v>
      </c>
      <c r="F22" s="131">
        <f t="shared" ref="F22:F26" si="47">AB22+AN22</f>
        <v>0</v>
      </c>
      <c r="G22" s="113">
        <f t="shared" si="2"/>
        <v>0</v>
      </c>
      <c r="H22" s="131">
        <f t="shared" ref="H22:H26" si="48">AC22+AO22</f>
        <v>0</v>
      </c>
      <c r="I22" s="113">
        <f t="shared" si="4"/>
        <v>0</v>
      </c>
      <c r="J22" s="131">
        <f t="shared" ref="J22:J26" si="49">AD22+AP22</f>
        <v>0</v>
      </c>
      <c r="K22" s="113">
        <f t="shared" si="6"/>
        <v>0</v>
      </c>
      <c r="L22" s="131">
        <f t="shared" ref="L22:L26" si="50">AE22+AQ22</f>
        <v>0</v>
      </c>
      <c r="M22" s="113">
        <f t="shared" si="8"/>
        <v>0</v>
      </c>
      <c r="N22" s="131">
        <f t="shared" ref="N22:N26" si="51">AF22+AR22</f>
        <v>0</v>
      </c>
      <c r="O22" s="113">
        <f t="shared" si="10"/>
        <v>0</v>
      </c>
      <c r="P22" s="131">
        <f t="shared" ref="P22:P26" si="52">AG22+AS22</f>
        <v>0</v>
      </c>
      <c r="Q22" s="113">
        <f t="shared" si="12"/>
        <v>0</v>
      </c>
      <c r="R22" s="131">
        <f t="shared" ref="R22:R26" si="53">AH22+AT22</f>
        <v>0</v>
      </c>
      <c r="S22" s="113">
        <f t="shared" si="14"/>
        <v>0</v>
      </c>
      <c r="T22" s="131">
        <f t="shared" ref="T22:T26" si="54">AI22+AU22</f>
        <v>0</v>
      </c>
      <c r="U22" s="113">
        <f t="shared" si="16"/>
        <v>0</v>
      </c>
      <c r="V22" s="131">
        <f t="shared" ref="V22:V26" si="55">AJ22+AV22</f>
        <v>0</v>
      </c>
      <c r="W22" s="113">
        <f t="shared" si="18"/>
        <v>0</v>
      </c>
      <c r="X22" s="131">
        <f t="shared" ref="X22:X26" si="56">AK22+AW22</f>
        <v>0</v>
      </c>
      <c r="Y22" s="115">
        <f t="shared" si="20"/>
        <v>0</v>
      </c>
      <c r="Z22" s="166"/>
      <c r="AA22" s="131"/>
      <c r="AB22" s="131"/>
      <c r="AC22" s="131"/>
      <c r="AD22" s="131"/>
      <c r="AE22" s="131"/>
      <c r="AF22" s="131"/>
      <c r="AG22" s="131"/>
      <c r="AH22" s="131"/>
      <c r="AI22" s="131"/>
      <c r="AJ22" s="131"/>
      <c r="AK22" s="143"/>
      <c r="AL22" s="158"/>
      <c r="AM22" s="131"/>
      <c r="AN22" s="131"/>
      <c r="AO22" s="131"/>
      <c r="AP22" s="131"/>
      <c r="AQ22" s="131"/>
      <c r="AR22" s="131"/>
      <c r="AS22" s="131"/>
      <c r="AT22" s="131"/>
      <c r="AU22" s="131"/>
      <c r="AV22" s="131"/>
      <c r="AW22" s="143"/>
    </row>
    <row r="23" spans="1:49" s="36" customFormat="1" ht="20.149999999999999" customHeight="1" x14ac:dyDescent="0.3">
      <c r="A23" s="150">
        <v>16</v>
      </c>
      <c r="B23" s="277"/>
      <c r="C23" s="106" t="s">
        <v>50</v>
      </c>
      <c r="D23" s="131">
        <v>7</v>
      </c>
      <c r="E23" s="131">
        <f t="shared" si="46"/>
        <v>0</v>
      </c>
      <c r="F23" s="131">
        <f t="shared" si="47"/>
        <v>0</v>
      </c>
      <c r="G23" s="113">
        <f t="shared" si="2"/>
        <v>0</v>
      </c>
      <c r="H23" s="131">
        <f t="shared" si="48"/>
        <v>0</v>
      </c>
      <c r="I23" s="113">
        <f t="shared" si="4"/>
        <v>0</v>
      </c>
      <c r="J23" s="131">
        <f t="shared" si="49"/>
        <v>0</v>
      </c>
      <c r="K23" s="113">
        <f t="shared" si="6"/>
        <v>0</v>
      </c>
      <c r="L23" s="131">
        <f t="shared" si="50"/>
        <v>0</v>
      </c>
      <c r="M23" s="113">
        <f t="shared" si="8"/>
        <v>0</v>
      </c>
      <c r="N23" s="131">
        <f t="shared" si="51"/>
        <v>0</v>
      </c>
      <c r="O23" s="113">
        <f t="shared" si="10"/>
        <v>0</v>
      </c>
      <c r="P23" s="131">
        <f t="shared" si="52"/>
        <v>0</v>
      </c>
      <c r="Q23" s="113">
        <f t="shared" si="12"/>
        <v>0</v>
      </c>
      <c r="R23" s="131">
        <f t="shared" si="53"/>
        <v>0</v>
      </c>
      <c r="S23" s="113">
        <f t="shared" si="14"/>
        <v>0</v>
      </c>
      <c r="T23" s="131">
        <f t="shared" si="54"/>
        <v>0</v>
      </c>
      <c r="U23" s="113">
        <f t="shared" si="16"/>
        <v>0</v>
      </c>
      <c r="V23" s="131">
        <f t="shared" si="55"/>
        <v>0</v>
      </c>
      <c r="W23" s="113">
        <f t="shared" si="18"/>
        <v>0</v>
      </c>
      <c r="X23" s="131">
        <f t="shared" si="56"/>
        <v>0</v>
      </c>
      <c r="Y23" s="115">
        <f t="shared" si="20"/>
        <v>0</v>
      </c>
      <c r="Z23" s="166"/>
      <c r="AA23" s="131"/>
      <c r="AB23" s="131"/>
      <c r="AC23" s="131"/>
      <c r="AD23" s="131"/>
      <c r="AE23" s="131"/>
      <c r="AF23" s="131"/>
      <c r="AG23" s="131"/>
      <c r="AH23" s="131"/>
      <c r="AI23" s="131"/>
      <c r="AJ23" s="131"/>
      <c r="AK23" s="143"/>
      <c r="AL23" s="158"/>
      <c r="AM23" s="131"/>
      <c r="AN23" s="131"/>
      <c r="AO23" s="131"/>
      <c r="AP23" s="131"/>
      <c r="AQ23" s="131"/>
      <c r="AR23" s="131"/>
      <c r="AS23" s="131"/>
      <c r="AT23" s="131"/>
      <c r="AU23" s="131"/>
      <c r="AV23" s="131"/>
      <c r="AW23" s="143"/>
    </row>
    <row r="24" spans="1:49" s="36" customFormat="1" ht="20.149999999999999" customHeight="1" x14ac:dyDescent="0.3">
      <c r="A24" s="150">
        <v>17</v>
      </c>
      <c r="B24" s="277"/>
      <c r="C24" s="106" t="s">
        <v>49</v>
      </c>
      <c r="D24" s="131">
        <v>11</v>
      </c>
      <c r="E24" s="131">
        <f t="shared" si="46"/>
        <v>0</v>
      </c>
      <c r="F24" s="131">
        <f t="shared" si="47"/>
        <v>0</v>
      </c>
      <c r="G24" s="113">
        <f t="shared" si="2"/>
        <v>0</v>
      </c>
      <c r="H24" s="131">
        <f t="shared" si="48"/>
        <v>0</v>
      </c>
      <c r="I24" s="113">
        <f t="shared" si="4"/>
        <v>0</v>
      </c>
      <c r="J24" s="131">
        <f t="shared" si="49"/>
        <v>0</v>
      </c>
      <c r="K24" s="113">
        <f t="shared" si="6"/>
        <v>0</v>
      </c>
      <c r="L24" s="131">
        <f t="shared" si="50"/>
        <v>0</v>
      </c>
      <c r="M24" s="113">
        <f t="shared" si="8"/>
        <v>0</v>
      </c>
      <c r="N24" s="131">
        <f t="shared" si="51"/>
        <v>0</v>
      </c>
      <c r="O24" s="113">
        <f t="shared" si="10"/>
        <v>0</v>
      </c>
      <c r="P24" s="131">
        <f t="shared" si="52"/>
        <v>0</v>
      </c>
      <c r="Q24" s="113">
        <f t="shared" si="12"/>
        <v>0</v>
      </c>
      <c r="R24" s="131">
        <f t="shared" si="53"/>
        <v>0</v>
      </c>
      <c r="S24" s="113">
        <f t="shared" si="14"/>
        <v>0</v>
      </c>
      <c r="T24" s="131">
        <f t="shared" si="54"/>
        <v>0</v>
      </c>
      <c r="U24" s="113">
        <f t="shared" si="16"/>
        <v>0</v>
      </c>
      <c r="V24" s="131">
        <f t="shared" si="55"/>
        <v>0</v>
      </c>
      <c r="W24" s="113">
        <f t="shared" si="18"/>
        <v>0</v>
      </c>
      <c r="X24" s="131">
        <f t="shared" si="56"/>
        <v>0</v>
      </c>
      <c r="Y24" s="115">
        <f t="shared" si="20"/>
        <v>0</v>
      </c>
      <c r="Z24" s="166"/>
      <c r="AA24" s="131"/>
      <c r="AB24" s="131"/>
      <c r="AC24" s="131"/>
      <c r="AD24" s="131"/>
      <c r="AE24" s="131"/>
      <c r="AF24" s="131"/>
      <c r="AG24" s="131"/>
      <c r="AH24" s="131"/>
      <c r="AI24" s="131"/>
      <c r="AJ24" s="131"/>
      <c r="AK24" s="143"/>
      <c r="AL24" s="158"/>
      <c r="AM24" s="131"/>
      <c r="AN24" s="131"/>
      <c r="AO24" s="131"/>
      <c r="AP24" s="131"/>
      <c r="AQ24" s="131"/>
      <c r="AR24" s="131"/>
      <c r="AS24" s="131"/>
      <c r="AT24" s="131"/>
      <c r="AU24" s="131"/>
      <c r="AV24" s="131"/>
      <c r="AW24" s="143"/>
    </row>
    <row r="25" spans="1:49" s="36" customFormat="1" ht="20.149999999999999" customHeight="1" x14ac:dyDescent="0.3">
      <c r="A25" s="150">
        <v>18</v>
      </c>
      <c r="B25" s="277"/>
      <c r="C25" s="106" t="s">
        <v>51</v>
      </c>
      <c r="D25" s="131">
        <v>7</v>
      </c>
      <c r="E25" s="131">
        <f t="shared" si="46"/>
        <v>0</v>
      </c>
      <c r="F25" s="131">
        <f t="shared" si="47"/>
        <v>0</v>
      </c>
      <c r="G25" s="113">
        <f t="shared" si="2"/>
        <v>0</v>
      </c>
      <c r="H25" s="131">
        <f t="shared" si="48"/>
        <v>0</v>
      </c>
      <c r="I25" s="113">
        <f t="shared" si="4"/>
        <v>0</v>
      </c>
      <c r="J25" s="131">
        <f t="shared" si="49"/>
        <v>0</v>
      </c>
      <c r="K25" s="113">
        <f t="shared" si="6"/>
        <v>0</v>
      </c>
      <c r="L25" s="131">
        <f t="shared" si="50"/>
        <v>0</v>
      </c>
      <c r="M25" s="113">
        <f t="shared" si="8"/>
        <v>0</v>
      </c>
      <c r="N25" s="131">
        <f t="shared" si="51"/>
        <v>0</v>
      </c>
      <c r="O25" s="113">
        <f t="shared" si="10"/>
        <v>0</v>
      </c>
      <c r="P25" s="131">
        <f t="shared" si="52"/>
        <v>0</v>
      </c>
      <c r="Q25" s="113">
        <f t="shared" si="12"/>
        <v>0</v>
      </c>
      <c r="R25" s="131">
        <f t="shared" si="53"/>
        <v>0</v>
      </c>
      <c r="S25" s="113">
        <f t="shared" si="14"/>
        <v>0</v>
      </c>
      <c r="T25" s="131">
        <f t="shared" si="54"/>
        <v>0</v>
      </c>
      <c r="U25" s="113">
        <f t="shared" si="16"/>
        <v>0</v>
      </c>
      <c r="V25" s="131">
        <f t="shared" si="55"/>
        <v>0</v>
      </c>
      <c r="W25" s="113">
        <f t="shared" si="18"/>
        <v>0</v>
      </c>
      <c r="X25" s="131">
        <f t="shared" si="56"/>
        <v>0</v>
      </c>
      <c r="Y25" s="115">
        <f t="shared" si="20"/>
        <v>0</v>
      </c>
      <c r="Z25" s="166"/>
      <c r="AA25" s="131"/>
      <c r="AB25" s="131"/>
      <c r="AC25" s="131"/>
      <c r="AD25" s="131"/>
      <c r="AE25" s="131"/>
      <c r="AF25" s="131"/>
      <c r="AG25" s="131"/>
      <c r="AH25" s="131"/>
      <c r="AI25" s="131"/>
      <c r="AJ25" s="131"/>
      <c r="AK25" s="143"/>
      <c r="AL25" s="158"/>
      <c r="AM25" s="131"/>
      <c r="AN25" s="131"/>
      <c r="AO25" s="131"/>
      <c r="AP25" s="131"/>
      <c r="AQ25" s="131"/>
      <c r="AR25" s="131"/>
      <c r="AS25" s="131"/>
      <c r="AT25" s="131"/>
      <c r="AU25" s="131"/>
      <c r="AV25" s="131"/>
      <c r="AW25" s="143"/>
    </row>
    <row r="26" spans="1:49" s="36" customFormat="1" ht="20.149999999999999" customHeight="1" x14ac:dyDescent="0.3">
      <c r="A26" s="150">
        <v>19</v>
      </c>
      <c r="B26" s="277"/>
      <c r="C26" s="106" t="s">
        <v>52</v>
      </c>
      <c r="D26" s="131">
        <v>7</v>
      </c>
      <c r="E26" s="131">
        <f t="shared" si="46"/>
        <v>0</v>
      </c>
      <c r="F26" s="131">
        <f t="shared" si="47"/>
        <v>0</v>
      </c>
      <c r="G26" s="113">
        <f t="shared" si="2"/>
        <v>0</v>
      </c>
      <c r="H26" s="131">
        <f t="shared" si="48"/>
        <v>0</v>
      </c>
      <c r="I26" s="113">
        <f t="shared" si="4"/>
        <v>0</v>
      </c>
      <c r="J26" s="131">
        <f t="shared" si="49"/>
        <v>0</v>
      </c>
      <c r="K26" s="113">
        <f t="shared" si="6"/>
        <v>0</v>
      </c>
      <c r="L26" s="131">
        <f t="shared" si="50"/>
        <v>0</v>
      </c>
      <c r="M26" s="113">
        <f t="shared" si="8"/>
        <v>0</v>
      </c>
      <c r="N26" s="131">
        <f t="shared" si="51"/>
        <v>0</v>
      </c>
      <c r="O26" s="113">
        <f t="shared" si="10"/>
        <v>0</v>
      </c>
      <c r="P26" s="131">
        <f t="shared" si="52"/>
        <v>0</v>
      </c>
      <c r="Q26" s="113">
        <f t="shared" si="12"/>
        <v>0</v>
      </c>
      <c r="R26" s="131">
        <f t="shared" si="53"/>
        <v>0</v>
      </c>
      <c r="S26" s="113">
        <f t="shared" si="14"/>
        <v>0</v>
      </c>
      <c r="T26" s="131">
        <f t="shared" si="54"/>
        <v>0</v>
      </c>
      <c r="U26" s="113">
        <f t="shared" si="16"/>
        <v>0</v>
      </c>
      <c r="V26" s="131">
        <f t="shared" si="55"/>
        <v>0</v>
      </c>
      <c r="W26" s="113">
        <f t="shared" si="18"/>
        <v>0</v>
      </c>
      <c r="X26" s="131">
        <f t="shared" si="56"/>
        <v>0</v>
      </c>
      <c r="Y26" s="115">
        <f t="shared" si="20"/>
        <v>0</v>
      </c>
      <c r="Z26" s="166"/>
      <c r="AA26" s="131"/>
      <c r="AB26" s="131"/>
      <c r="AC26" s="131"/>
      <c r="AD26" s="131"/>
      <c r="AE26" s="131"/>
      <c r="AF26" s="131"/>
      <c r="AG26" s="131"/>
      <c r="AH26" s="131"/>
      <c r="AI26" s="131"/>
      <c r="AJ26" s="131"/>
      <c r="AK26" s="143"/>
      <c r="AL26" s="158"/>
      <c r="AM26" s="131"/>
      <c r="AN26" s="131"/>
      <c r="AO26" s="131"/>
      <c r="AP26" s="131"/>
      <c r="AQ26" s="131"/>
      <c r="AR26" s="131"/>
      <c r="AS26" s="131"/>
      <c r="AT26" s="131"/>
      <c r="AU26" s="131"/>
      <c r="AV26" s="131"/>
      <c r="AW26" s="143"/>
    </row>
    <row r="27" spans="1:49" s="134" customFormat="1" ht="20.149999999999999" customHeight="1" x14ac:dyDescent="0.3">
      <c r="A27" s="151" t="s">
        <v>26</v>
      </c>
      <c r="B27" s="152"/>
      <c r="C27" s="152"/>
      <c r="D27" s="146">
        <f>SUM(D22:D26)</f>
        <v>96</v>
      </c>
      <c r="E27" s="147">
        <f>SUM(E22:E26)</f>
        <v>0</v>
      </c>
      <c r="F27" s="147">
        <f t="shared" ref="F27:AW27" si="57">SUM(F22:F26)</f>
        <v>0</v>
      </c>
      <c r="G27" s="148">
        <f t="shared" si="2"/>
        <v>0</v>
      </c>
      <c r="H27" s="147">
        <f t="shared" si="57"/>
        <v>0</v>
      </c>
      <c r="I27" s="148">
        <f t="shared" si="4"/>
        <v>0</v>
      </c>
      <c r="J27" s="147">
        <f t="shared" si="57"/>
        <v>0</v>
      </c>
      <c r="K27" s="148">
        <f t="shared" si="6"/>
        <v>0</v>
      </c>
      <c r="L27" s="147">
        <f t="shared" si="57"/>
        <v>0</v>
      </c>
      <c r="M27" s="148">
        <f t="shared" si="8"/>
        <v>0</v>
      </c>
      <c r="N27" s="147">
        <f t="shared" si="57"/>
        <v>0</v>
      </c>
      <c r="O27" s="148">
        <f t="shared" si="10"/>
        <v>0</v>
      </c>
      <c r="P27" s="147">
        <f t="shared" si="57"/>
        <v>0</v>
      </c>
      <c r="Q27" s="148">
        <f t="shared" si="12"/>
        <v>0</v>
      </c>
      <c r="R27" s="147">
        <f t="shared" si="57"/>
        <v>0</v>
      </c>
      <c r="S27" s="148">
        <f t="shared" si="14"/>
        <v>0</v>
      </c>
      <c r="T27" s="147">
        <f t="shared" si="57"/>
        <v>0</v>
      </c>
      <c r="U27" s="148">
        <f t="shared" si="16"/>
        <v>0</v>
      </c>
      <c r="V27" s="147">
        <f t="shared" si="57"/>
        <v>0</v>
      </c>
      <c r="W27" s="148">
        <f t="shared" si="18"/>
        <v>0</v>
      </c>
      <c r="X27" s="147">
        <f t="shared" si="57"/>
        <v>0</v>
      </c>
      <c r="Y27" s="161">
        <f t="shared" si="20"/>
        <v>0</v>
      </c>
      <c r="Z27" s="167">
        <f t="shared" si="57"/>
        <v>0</v>
      </c>
      <c r="AA27" s="147">
        <f t="shared" si="57"/>
        <v>0</v>
      </c>
      <c r="AB27" s="147">
        <f t="shared" si="57"/>
        <v>0</v>
      </c>
      <c r="AC27" s="147">
        <f t="shared" si="57"/>
        <v>0</v>
      </c>
      <c r="AD27" s="147">
        <f t="shared" si="57"/>
        <v>0</v>
      </c>
      <c r="AE27" s="147">
        <f t="shared" si="57"/>
        <v>0</v>
      </c>
      <c r="AF27" s="147">
        <f t="shared" si="57"/>
        <v>0</v>
      </c>
      <c r="AG27" s="147">
        <f t="shared" si="57"/>
        <v>0</v>
      </c>
      <c r="AH27" s="147">
        <f t="shared" si="57"/>
        <v>0</v>
      </c>
      <c r="AI27" s="147">
        <f t="shared" si="57"/>
        <v>0</v>
      </c>
      <c r="AJ27" s="147">
        <f t="shared" si="57"/>
        <v>0</v>
      </c>
      <c r="AK27" s="149">
        <f t="shared" si="57"/>
        <v>0</v>
      </c>
      <c r="AL27" s="159">
        <f t="shared" si="57"/>
        <v>0</v>
      </c>
      <c r="AM27" s="147">
        <f t="shared" si="57"/>
        <v>0</v>
      </c>
      <c r="AN27" s="147">
        <f t="shared" si="57"/>
        <v>0</v>
      </c>
      <c r="AO27" s="147">
        <f t="shared" si="57"/>
        <v>0</v>
      </c>
      <c r="AP27" s="147">
        <f t="shared" si="57"/>
        <v>0</v>
      </c>
      <c r="AQ27" s="147">
        <f t="shared" si="57"/>
        <v>0</v>
      </c>
      <c r="AR27" s="147">
        <f t="shared" si="57"/>
        <v>0</v>
      </c>
      <c r="AS27" s="147">
        <f t="shared" si="57"/>
        <v>0</v>
      </c>
      <c r="AT27" s="147">
        <f t="shared" si="57"/>
        <v>0</v>
      </c>
      <c r="AU27" s="147">
        <f t="shared" si="57"/>
        <v>0</v>
      </c>
      <c r="AV27" s="147">
        <f t="shared" si="57"/>
        <v>0</v>
      </c>
      <c r="AW27" s="149">
        <f t="shared" si="57"/>
        <v>0</v>
      </c>
    </row>
    <row r="28" spans="1:49" s="36" customFormat="1" ht="20.149999999999999" customHeight="1" x14ac:dyDescent="0.3">
      <c r="A28" s="150">
        <v>20</v>
      </c>
      <c r="B28" s="277" t="s">
        <v>57</v>
      </c>
      <c r="C28" s="106" t="s">
        <v>8</v>
      </c>
      <c r="D28" s="131">
        <v>14</v>
      </c>
      <c r="E28" s="131">
        <f t="shared" ref="E28:E32" si="58">AA28+AM28</f>
        <v>0</v>
      </c>
      <c r="F28" s="131">
        <f t="shared" ref="F28:F32" si="59">AB28+AN28</f>
        <v>0</v>
      </c>
      <c r="G28" s="113">
        <f t="shared" si="2"/>
        <v>0</v>
      </c>
      <c r="H28" s="131">
        <f t="shared" ref="H28:H32" si="60">AC28+AO28</f>
        <v>0</v>
      </c>
      <c r="I28" s="113">
        <f t="shared" si="4"/>
        <v>0</v>
      </c>
      <c r="J28" s="131">
        <f t="shared" ref="J28:J32" si="61">AD28+AP28</f>
        <v>0</v>
      </c>
      <c r="K28" s="113">
        <f t="shared" si="6"/>
        <v>0</v>
      </c>
      <c r="L28" s="131">
        <f t="shared" ref="L28:L32" si="62">AE28+AQ28</f>
        <v>0</v>
      </c>
      <c r="M28" s="113">
        <f t="shared" si="8"/>
        <v>0</v>
      </c>
      <c r="N28" s="131">
        <f t="shared" ref="N28:N32" si="63">AF28+AR28</f>
        <v>0</v>
      </c>
      <c r="O28" s="113">
        <f t="shared" si="10"/>
        <v>0</v>
      </c>
      <c r="P28" s="131">
        <f t="shared" ref="P28:P32" si="64">AG28+AS28</f>
        <v>0</v>
      </c>
      <c r="Q28" s="113">
        <f t="shared" si="12"/>
        <v>0</v>
      </c>
      <c r="R28" s="131">
        <f t="shared" ref="R28:R32" si="65">AH28+AT28</f>
        <v>0</v>
      </c>
      <c r="S28" s="113">
        <f t="shared" si="14"/>
        <v>0</v>
      </c>
      <c r="T28" s="131">
        <f t="shared" ref="T28:T32" si="66">AI28+AU28</f>
        <v>0</v>
      </c>
      <c r="U28" s="113">
        <f t="shared" si="16"/>
        <v>0</v>
      </c>
      <c r="V28" s="131">
        <f t="shared" ref="V28:V32" si="67">AJ28+AV28</f>
        <v>0</v>
      </c>
      <c r="W28" s="113">
        <f t="shared" si="18"/>
        <v>0</v>
      </c>
      <c r="X28" s="131">
        <f t="shared" ref="X28:X32" si="68">AK28+AW28</f>
        <v>0</v>
      </c>
      <c r="Y28" s="115">
        <f t="shared" si="20"/>
        <v>0</v>
      </c>
      <c r="Z28" s="166"/>
      <c r="AA28" s="131"/>
      <c r="AB28" s="131"/>
      <c r="AC28" s="131"/>
      <c r="AD28" s="131"/>
      <c r="AE28" s="131"/>
      <c r="AF28" s="131"/>
      <c r="AG28" s="131"/>
      <c r="AH28" s="131"/>
      <c r="AI28" s="131"/>
      <c r="AJ28" s="131"/>
      <c r="AK28" s="143"/>
      <c r="AL28" s="158"/>
      <c r="AM28" s="131"/>
      <c r="AN28" s="131"/>
      <c r="AO28" s="131"/>
      <c r="AP28" s="131"/>
      <c r="AQ28" s="131"/>
      <c r="AR28" s="131"/>
      <c r="AS28" s="131"/>
      <c r="AT28" s="131"/>
      <c r="AU28" s="131"/>
      <c r="AV28" s="131"/>
      <c r="AW28" s="143"/>
    </row>
    <row r="29" spans="1:49" s="36" customFormat="1" ht="20.149999999999999" customHeight="1" x14ac:dyDescent="0.3">
      <c r="A29" s="150">
        <v>21</v>
      </c>
      <c r="B29" s="277"/>
      <c r="C29" s="106" t="s">
        <v>9</v>
      </c>
      <c r="D29" s="131">
        <v>14</v>
      </c>
      <c r="E29" s="131">
        <f t="shared" si="58"/>
        <v>0</v>
      </c>
      <c r="F29" s="131">
        <f t="shared" si="59"/>
        <v>0</v>
      </c>
      <c r="G29" s="113">
        <f t="shared" si="2"/>
        <v>0</v>
      </c>
      <c r="H29" s="131">
        <f t="shared" si="60"/>
        <v>0</v>
      </c>
      <c r="I29" s="113">
        <f t="shared" si="4"/>
        <v>0</v>
      </c>
      <c r="J29" s="131">
        <f t="shared" si="61"/>
        <v>0</v>
      </c>
      <c r="K29" s="113">
        <f t="shared" si="6"/>
        <v>0</v>
      </c>
      <c r="L29" s="131">
        <f t="shared" si="62"/>
        <v>0</v>
      </c>
      <c r="M29" s="113">
        <f t="shared" si="8"/>
        <v>0</v>
      </c>
      <c r="N29" s="131">
        <f t="shared" si="63"/>
        <v>0</v>
      </c>
      <c r="O29" s="113">
        <f t="shared" si="10"/>
        <v>0</v>
      </c>
      <c r="P29" s="131">
        <f t="shared" si="64"/>
        <v>0</v>
      </c>
      <c r="Q29" s="113">
        <f t="shared" si="12"/>
        <v>0</v>
      </c>
      <c r="R29" s="131">
        <f t="shared" si="65"/>
        <v>0</v>
      </c>
      <c r="S29" s="113">
        <f t="shared" si="14"/>
        <v>0</v>
      </c>
      <c r="T29" s="131">
        <f t="shared" si="66"/>
        <v>0</v>
      </c>
      <c r="U29" s="113">
        <f t="shared" si="16"/>
        <v>0</v>
      </c>
      <c r="V29" s="131">
        <f t="shared" si="67"/>
        <v>0</v>
      </c>
      <c r="W29" s="113">
        <f t="shared" si="18"/>
        <v>0</v>
      </c>
      <c r="X29" s="131">
        <f t="shared" si="68"/>
        <v>0</v>
      </c>
      <c r="Y29" s="115">
        <f t="shared" si="20"/>
        <v>0</v>
      </c>
      <c r="Z29" s="166"/>
      <c r="AA29" s="131"/>
      <c r="AB29" s="131"/>
      <c r="AC29" s="131"/>
      <c r="AD29" s="131"/>
      <c r="AE29" s="131"/>
      <c r="AF29" s="131"/>
      <c r="AG29" s="131"/>
      <c r="AH29" s="131"/>
      <c r="AI29" s="131"/>
      <c r="AJ29" s="131"/>
      <c r="AK29" s="143"/>
      <c r="AL29" s="158"/>
      <c r="AM29" s="131"/>
      <c r="AN29" s="131"/>
      <c r="AO29" s="131"/>
      <c r="AP29" s="131"/>
      <c r="AQ29" s="131"/>
      <c r="AR29" s="131"/>
      <c r="AS29" s="131"/>
      <c r="AT29" s="131"/>
      <c r="AU29" s="131"/>
      <c r="AV29" s="131"/>
      <c r="AW29" s="143"/>
    </row>
    <row r="30" spans="1:49" s="36" customFormat="1" ht="20.149999999999999" customHeight="1" x14ac:dyDescent="0.3">
      <c r="A30" s="150">
        <v>22</v>
      </c>
      <c r="B30" s="277"/>
      <c r="C30" s="106" t="s">
        <v>10</v>
      </c>
      <c r="D30" s="131">
        <v>15</v>
      </c>
      <c r="E30" s="131">
        <f t="shared" si="58"/>
        <v>0</v>
      </c>
      <c r="F30" s="131">
        <f t="shared" si="59"/>
        <v>0</v>
      </c>
      <c r="G30" s="113">
        <f t="shared" si="2"/>
        <v>0</v>
      </c>
      <c r="H30" s="131">
        <f t="shared" si="60"/>
        <v>0</v>
      </c>
      <c r="I30" s="113">
        <f t="shared" si="4"/>
        <v>0</v>
      </c>
      <c r="J30" s="131">
        <f t="shared" si="61"/>
        <v>0</v>
      </c>
      <c r="K30" s="113">
        <f t="shared" si="6"/>
        <v>0</v>
      </c>
      <c r="L30" s="131">
        <f t="shared" si="62"/>
        <v>0</v>
      </c>
      <c r="M30" s="113">
        <f t="shared" si="8"/>
        <v>0</v>
      </c>
      <c r="N30" s="131">
        <f t="shared" si="63"/>
        <v>0</v>
      </c>
      <c r="O30" s="113">
        <f t="shared" si="10"/>
        <v>0</v>
      </c>
      <c r="P30" s="131">
        <f t="shared" si="64"/>
        <v>0</v>
      </c>
      <c r="Q30" s="113">
        <f t="shared" si="12"/>
        <v>0</v>
      </c>
      <c r="R30" s="131">
        <f t="shared" si="65"/>
        <v>0</v>
      </c>
      <c r="S30" s="113">
        <f t="shared" si="14"/>
        <v>0</v>
      </c>
      <c r="T30" s="131">
        <f t="shared" si="66"/>
        <v>0</v>
      </c>
      <c r="U30" s="113">
        <f t="shared" si="16"/>
        <v>0</v>
      </c>
      <c r="V30" s="131">
        <f t="shared" si="67"/>
        <v>0</v>
      </c>
      <c r="W30" s="113">
        <f t="shared" si="18"/>
        <v>0</v>
      </c>
      <c r="X30" s="131">
        <f t="shared" si="68"/>
        <v>0</v>
      </c>
      <c r="Y30" s="115">
        <f t="shared" si="20"/>
        <v>0</v>
      </c>
      <c r="Z30" s="166"/>
      <c r="AA30" s="131"/>
      <c r="AB30" s="131"/>
      <c r="AC30" s="131"/>
      <c r="AD30" s="131"/>
      <c r="AE30" s="131"/>
      <c r="AF30" s="131"/>
      <c r="AG30" s="131"/>
      <c r="AH30" s="131"/>
      <c r="AI30" s="131"/>
      <c r="AJ30" s="131"/>
      <c r="AK30" s="143"/>
      <c r="AL30" s="158"/>
      <c r="AM30" s="131"/>
      <c r="AN30" s="131"/>
      <c r="AO30" s="131"/>
      <c r="AP30" s="131"/>
      <c r="AQ30" s="131"/>
      <c r="AR30" s="131"/>
      <c r="AS30" s="131"/>
      <c r="AT30" s="131"/>
      <c r="AU30" s="131"/>
      <c r="AV30" s="131"/>
      <c r="AW30" s="143"/>
    </row>
    <row r="31" spans="1:49" s="36" customFormat="1" ht="20.149999999999999" customHeight="1" x14ac:dyDescent="0.3">
      <c r="A31" s="150">
        <v>23</v>
      </c>
      <c r="B31" s="277"/>
      <c r="C31" s="106" t="s">
        <v>58</v>
      </c>
      <c r="D31" s="131">
        <v>18</v>
      </c>
      <c r="E31" s="131">
        <f t="shared" si="58"/>
        <v>0</v>
      </c>
      <c r="F31" s="131">
        <f t="shared" si="59"/>
        <v>0</v>
      </c>
      <c r="G31" s="113">
        <f t="shared" si="2"/>
        <v>0</v>
      </c>
      <c r="H31" s="131">
        <f t="shared" si="60"/>
        <v>0</v>
      </c>
      <c r="I31" s="113">
        <f t="shared" si="4"/>
        <v>0</v>
      </c>
      <c r="J31" s="131">
        <f t="shared" si="61"/>
        <v>0</v>
      </c>
      <c r="K31" s="113">
        <f t="shared" si="6"/>
        <v>0</v>
      </c>
      <c r="L31" s="131">
        <f t="shared" si="62"/>
        <v>0</v>
      </c>
      <c r="M31" s="113">
        <f t="shared" si="8"/>
        <v>0</v>
      </c>
      <c r="N31" s="131">
        <f t="shared" si="63"/>
        <v>0</v>
      </c>
      <c r="O31" s="113">
        <f t="shared" si="10"/>
        <v>0</v>
      </c>
      <c r="P31" s="131">
        <f t="shared" si="64"/>
        <v>0</v>
      </c>
      <c r="Q31" s="113">
        <f t="shared" si="12"/>
        <v>0</v>
      </c>
      <c r="R31" s="131">
        <f t="shared" si="65"/>
        <v>0</v>
      </c>
      <c r="S31" s="113">
        <f t="shared" si="14"/>
        <v>0</v>
      </c>
      <c r="T31" s="131">
        <f t="shared" si="66"/>
        <v>0</v>
      </c>
      <c r="U31" s="113">
        <f t="shared" si="16"/>
        <v>0</v>
      </c>
      <c r="V31" s="131">
        <f t="shared" si="67"/>
        <v>0</v>
      </c>
      <c r="W31" s="113">
        <f t="shared" si="18"/>
        <v>0</v>
      </c>
      <c r="X31" s="131">
        <f t="shared" si="68"/>
        <v>0</v>
      </c>
      <c r="Y31" s="115">
        <f t="shared" si="20"/>
        <v>0</v>
      </c>
      <c r="Z31" s="166"/>
      <c r="AA31" s="131"/>
      <c r="AB31" s="131"/>
      <c r="AC31" s="131"/>
      <c r="AD31" s="131"/>
      <c r="AE31" s="131"/>
      <c r="AF31" s="131"/>
      <c r="AG31" s="131"/>
      <c r="AH31" s="131"/>
      <c r="AI31" s="131"/>
      <c r="AJ31" s="131"/>
      <c r="AK31" s="143"/>
      <c r="AL31" s="158"/>
      <c r="AM31" s="131"/>
      <c r="AN31" s="131"/>
      <c r="AO31" s="131"/>
      <c r="AP31" s="131"/>
      <c r="AQ31" s="131"/>
      <c r="AR31" s="131"/>
      <c r="AS31" s="131"/>
      <c r="AT31" s="131"/>
      <c r="AU31" s="131"/>
      <c r="AV31" s="131"/>
      <c r="AW31" s="143"/>
    </row>
    <row r="32" spans="1:49" s="36" customFormat="1" ht="20.149999999999999" customHeight="1" x14ac:dyDescent="0.3">
      <c r="A32" s="150">
        <v>24</v>
      </c>
      <c r="B32" s="277"/>
      <c r="C32" s="106" t="s">
        <v>82</v>
      </c>
      <c r="D32" s="131">
        <v>4</v>
      </c>
      <c r="E32" s="131">
        <f t="shared" si="58"/>
        <v>0</v>
      </c>
      <c r="F32" s="131">
        <f t="shared" si="59"/>
        <v>0</v>
      </c>
      <c r="G32" s="113">
        <f t="shared" si="2"/>
        <v>0</v>
      </c>
      <c r="H32" s="131">
        <f t="shared" si="60"/>
        <v>0</v>
      </c>
      <c r="I32" s="113">
        <f t="shared" si="4"/>
        <v>0</v>
      </c>
      <c r="J32" s="131">
        <f t="shared" si="61"/>
        <v>0</v>
      </c>
      <c r="K32" s="113">
        <f t="shared" si="6"/>
        <v>0</v>
      </c>
      <c r="L32" s="131">
        <f t="shared" si="62"/>
        <v>0</v>
      </c>
      <c r="M32" s="113">
        <f t="shared" si="8"/>
        <v>0</v>
      </c>
      <c r="N32" s="131">
        <f t="shared" si="63"/>
        <v>0</v>
      </c>
      <c r="O32" s="113">
        <f t="shared" si="10"/>
        <v>0</v>
      </c>
      <c r="P32" s="131">
        <f t="shared" si="64"/>
        <v>0</v>
      </c>
      <c r="Q32" s="113">
        <f t="shared" si="12"/>
        <v>0</v>
      </c>
      <c r="R32" s="131">
        <f t="shared" si="65"/>
        <v>0</v>
      </c>
      <c r="S32" s="113">
        <f t="shared" si="14"/>
        <v>0</v>
      </c>
      <c r="T32" s="131">
        <f t="shared" si="66"/>
        <v>0</v>
      </c>
      <c r="U32" s="113">
        <f t="shared" si="16"/>
        <v>0</v>
      </c>
      <c r="V32" s="131">
        <f t="shared" si="67"/>
        <v>0</v>
      </c>
      <c r="W32" s="113">
        <f t="shared" si="18"/>
        <v>0</v>
      </c>
      <c r="X32" s="131">
        <f t="shared" si="68"/>
        <v>0</v>
      </c>
      <c r="Y32" s="115">
        <f t="shared" si="20"/>
        <v>0</v>
      </c>
      <c r="Z32" s="166"/>
      <c r="AA32" s="131"/>
      <c r="AB32" s="131"/>
      <c r="AC32" s="131"/>
      <c r="AD32" s="131"/>
      <c r="AE32" s="131"/>
      <c r="AF32" s="131"/>
      <c r="AG32" s="131"/>
      <c r="AH32" s="131"/>
      <c r="AI32" s="131"/>
      <c r="AJ32" s="131"/>
      <c r="AK32" s="143"/>
      <c r="AL32" s="158"/>
      <c r="AM32" s="131"/>
      <c r="AN32" s="131"/>
      <c r="AO32" s="131"/>
      <c r="AP32" s="131"/>
      <c r="AQ32" s="131"/>
      <c r="AR32" s="131"/>
      <c r="AS32" s="131"/>
      <c r="AT32" s="131"/>
      <c r="AU32" s="131"/>
      <c r="AV32" s="131"/>
      <c r="AW32" s="143"/>
    </row>
    <row r="33" spans="1:49" s="134" customFormat="1" ht="20.149999999999999" customHeight="1" x14ac:dyDescent="0.3">
      <c r="A33" s="151" t="s">
        <v>75</v>
      </c>
      <c r="B33" s="152"/>
      <c r="C33" s="152"/>
      <c r="D33" s="146">
        <f>SUM(D28:D32)</f>
        <v>65</v>
      </c>
      <c r="E33" s="147">
        <f>SUM(E28:E32)</f>
        <v>0</v>
      </c>
      <c r="F33" s="147">
        <f t="shared" ref="F33:AW33" si="69">SUM(F28:F32)</f>
        <v>0</v>
      </c>
      <c r="G33" s="148">
        <f t="shared" si="2"/>
        <v>0</v>
      </c>
      <c r="H33" s="147">
        <f t="shared" si="69"/>
        <v>0</v>
      </c>
      <c r="I33" s="148">
        <f t="shared" si="4"/>
        <v>0</v>
      </c>
      <c r="J33" s="147">
        <f t="shared" si="69"/>
        <v>0</v>
      </c>
      <c r="K33" s="148">
        <f t="shared" si="6"/>
        <v>0</v>
      </c>
      <c r="L33" s="147">
        <f t="shared" si="69"/>
        <v>0</v>
      </c>
      <c r="M33" s="148">
        <f t="shared" si="8"/>
        <v>0</v>
      </c>
      <c r="N33" s="147">
        <f t="shared" si="69"/>
        <v>0</v>
      </c>
      <c r="O33" s="148">
        <f t="shared" si="10"/>
        <v>0</v>
      </c>
      <c r="P33" s="147">
        <f t="shared" si="69"/>
        <v>0</v>
      </c>
      <c r="Q33" s="148">
        <f t="shared" si="12"/>
        <v>0</v>
      </c>
      <c r="R33" s="147">
        <f t="shared" si="69"/>
        <v>0</v>
      </c>
      <c r="S33" s="148">
        <f t="shared" si="14"/>
        <v>0</v>
      </c>
      <c r="T33" s="147">
        <f t="shared" si="69"/>
        <v>0</v>
      </c>
      <c r="U33" s="148">
        <f t="shared" si="16"/>
        <v>0</v>
      </c>
      <c r="V33" s="147">
        <f t="shared" si="69"/>
        <v>0</v>
      </c>
      <c r="W33" s="148">
        <f t="shared" si="18"/>
        <v>0</v>
      </c>
      <c r="X33" s="147">
        <f t="shared" si="69"/>
        <v>0</v>
      </c>
      <c r="Y33" s="161">
        <f t="shared" si="20"/>
        <v>0</v>
      </c>
      <c r="Z33" s="167">
        <f t="shared" si="69"/>
        <v>0</v>
      </c>
      <c r="AA33" s="147">
        <f t="shared" si="69"/>
        <v>0</v>
      </c>
      <c r="AB33" s="147">
        <f t="shared" si="69"/>
        <v>0</v>
      </c>
      <c r="AC33" s="147">
        <f t="shared" si="69"/>
        <v>0</v>
      </c>
      <c r="AD33" s="147">
        <f t="shared" si="69"/>
        <v>0</v>
      </c>
      <c r="AE33" s="147">
        <f t="shared" si="69"/>
        <v>0</v>
      </c>
      <c r="AF33" s="147">
        <f t="shared" si="69"/>
        <v>0</v>
      </c>
      <c r="AG33" s="147">
        <f t="shared" si="69"/>
        <v>0</v>
      </c>
      <c r="AH33" s="147">
        <f t="shared" si="69"/>
        <v>0</v>
      </c>
      <c r="AI33" s="147">
        <f t="shared" si="69"/>
        <v>0</v>
      </c>
      <c r="AJ33" s="147">
        <f t="shared" si="69"/>
        <v>0</v>
      </c>
      <c r="AK33" s="149">
        <f t="shared" si="69"/>
        <v>0</v>
      </c>
      <c r="AL33" s="159">
        <f t="shared" si="69"/>
        <v>0</v>
      </c>
      <c r="AM33" s="147">
        <f t="shared" si="69"/>
        <v>0</v>
      </c>
      <c r="AN33" s="147">
        <f t="shared" si="69"/>
        <v>0</v>
      </c>
      <c r="AO33" s="147">
        <f t="shared" si="69"/>
        <v>0</v>
      </c>
      <c r="AP33" s="147">
        <f t="shared" si="69"/>
        <v>0</v>
      </c>
      <c r="AQ33" s="147">
        <f t="shared" si="69"/>
        <v>0</v>
      </c>
      <c r="AR33" s="147">
        <f t="shared" si="69"/>
        <v>0</v>
      </c>
      <c r="AS33" s="147">
        <f t="shared" si="69"/>
        <v>0</v>
      </c>
      <c r="AT33" s="147">
        <f t="shared" si="69"/>
        <v>0</v>
      </c>
      <c r="AU33" s="147">
        <f t="shared" si="69"/>
        <v>0</v>
      </c>
      <c r="AV33" s="147">
        <f t="shared" si="69"/>
        <v>0</v>
      </c>
      <c r="AW33" s="149">
        <f t="shared" si="69"/>
        <v>0</v>
      </c>
    </row>
    <row r="34" spans="1:49" s="36" customFormat="1" ht="20.149999999999999" customHeight="1" x14ac:dyDescent="0.3">
      <c r="A34" s="150">
        <v>25</v>
      </c>
      <c r="B34" s="277" t="s">
        <v>40</v>
      </c>
      <c r="C34" s="106" t="s">
        <v>13</v>
      </c>
      <c r="D34" s="142">
        <v>11</v>
      </c>
      <c r="E34" s="131">
        <f t="shared" ref="E34:E37" si="70">AA34+AM34</f>
        <v>0</v>
      </c>
      <c r="F34" s="131">
        <f t="shared" ref="F34:F37" si="71">AB34+AN34</f>
        <v>0</v>
      </c>
      <c r="G34" s="113">
        <f t="shared" si="2"/>
        <v>0</v>
      </c>
      <c r="H34" s="131">
        <f t="shared" ref="H34:H37" si="72">AC34+AO34</f>
        <v>0</v>
      </c>
      <c r="I34" s="113">
        <f t="shared" si="4"/>
        <v>0</v>
      </c>
      <c r="J34" s="131">
        <f t="shared" ref="J34:J37" si="73">AD34+AP34</f>
        <v>0</v>
      </c>
      <c r="K34" s="113">
        <f t="shared" si="6"/>
        <v>0</v>
      </c>
      <c r="L34" s="131">
        <f t="shared" ref="L34:L37" si="74">AE34+AQ34</f>
        <v>0</v>
      </c>
      <c r="M34" s="113">
        <f t="shared" si="8"/>
        <v>0</v>
      </c>
      <c r="N34" s="131">
        <f t="shared" ref="N34:N37" si="75">AF34+AR34</f>
        <v>0</v>
      </c>
      <c r="O34" s="113">
        <f t="shared" si="10"/>
        <v>0</v>
      </c>
      <c r="P34" s="131">
        <f t="shared" ref="P34:P37" si="76">AG34+AS34</f>
        <v>0</v>
      </c>
      <c r="Q34" s="113">
        <f t="shared" si="12"/>
        <v>0</v>
      </c>
      <c r="R34" s="131">
        <f t="shared" ref="R34:R37" si="77">AH34+AT34</f>
        <v>0</v>
      </c>
      <c r="S34" s="113">
        <f t="shared" si="14"/>
        <v>0</v>
      </c>
      <c r="T34" s="131">
        <f t="shared" ref="T34:T37" si="78">AI34+AU34</f>
        <v>0</v>
      </c>
      <c r="U34" s="113">
        <f t="shared" si="16"/>
        <v>0</v>
      </c>
      <c r="V34" s="131">
        <f t="shared" ref="V34:V37" si="79">AJ34+AV34</f>
        <v>0</v>
      </c>
      <c r="W34" s="113">
        <f t="shared" si="18"/>
        <v>0</v>
      </c>
      <c r="X34" s="131">
        <f t="shared" ref="X34:X37" si="80">AK34+AW34</f>
        <v>0</v>
      </c>
      <c r="Y34" s="115">
        <f t="shared" si="20"/>
        <v>0</v>
      </c>
      <c r="Z34" s="166"/>
      <c r="AA34" s="131"/>
      <c r="AB34" s="131"/>
      <c r="AC34" s="131"/>
      <c r="AD34" s="131"/>
      <c r="AE34" s="131"/>
      <c r="AF34" s="131"/>
      <c r="AG34" s="131"/>
      <c r="AH34" s="131"/>
      <c r="AI34" s="131"/>
      <c r="AJ34" s="131"/>
      <c r="AK34" s="143"/>
      <c r="AL34" s="158"/>
      <c r="AM34" s="131"/>
      <c r="AN34" s="131"/>
      <c r="AO34" s="131"/>
      <c r="AP34" s="131"/>
      <c r="AQ34" s="131"/>
      <c r="AR34" s="131"/>
      <c r="AS34" s="131"/>
      <c r="AT34" s="131"/>
      <c r="AU34" s="131"/>
      <c r="AV34" s="131"/>
      <c r="AW34" s="143"/>
    </row>
    <row r="35" spans="1:49" s="36" customFormat="1" ht="20.149999999999999" customHeight="1" x14ac:dyDescent="0.3">
      <c r="A35" s="150">
        <v>26</v>
      </c>
      <c r="B35" s="277"/>
      <c r="C35" s="106" t="s">
        <v>11</v>
      </c>
      <c r="D35" s="142">
        <v>21</v>
      </c>
      <c r="E35" s="131">
        <f t="shared" si="70"/>
        <v>0</v>
      </c>
      <c r="F35" s="131">
        <f t="shared" si="71"/>
        <v>0</v>
      </c>
      <c r="G35" s="113">
        <f t="shared" si="2"/>
        <v>0</v>
      </c>
      <c r="H35" s="131">
        <f t="shared" si="72"/>
        <v>0</v>
      </c>
      <c r="I35" s="113">
        <f t="shared" si="4"/>
        <v>0</v>
      </c>
      <c r="J35" s="131">
        <f t="shared" si="73"/>
        <v>0</v>
      </c>
      <c r="K35" s="113">
        <f t="shared" si="6"/>
        <v>0</v>
      </c>
      <c r="L35" s="131">
        <f t="shared" si="74"/>
        <v>0</v>
      </c>
      <c r="M35" s="113">
        <f t="shared" si="8"/>
        <v>0</v>
      </c>
      <c r="N35" s="131">
        <f t="shared" si="75"/>
        <v>0</v>
      </c>
      <c r="O35" s="113">
        <f t="shared" si="10"/>
        <v>0</v>
      </c>
      <c r="P35" s="131">
        <f t="shared" si="76"/>
        <v>0</v>
      </c>
      <c r="Q35" s="113">
        <f t="shared" si="12"/>
        <v>0</v>
      </c>
      <c r="R35" s="131">
        <f t="shared" si="77"/>
        <v>0</v>
      </c>
      <c r="S35" s="113">
        <f t="shared" si="14"/>
        <v>0</v>
      </c>
      <c r="T35" s="131">
        <f t="shared" si="78"/>
        <v>0</v>
      </c>
      <c r="U35" s="113">
        <f t="shared" si="16"/>
        <v>0</v>
      </c>
      <c r="V35" s="131">
        <f t="shared" si="79"/>
        <v>0</v>
      </c>
      <c r="W35" s="113">
        <f t="shared" si="18"/>
        <v>0</v>
      </c>
      <c r="X35" s="131">
        <f t="shared" si="80"/>
        <v>0</v>
      </c>
      <c r="Y35" s="115">
        <f t="shared" si="20"/>
        <v>0</v>
      </c>
      <c r="Z35" s="166"/>
      <c r="AA35" s="131"/>
      <c r="AB35" s="131"/>
      <c r="AC35" s="131"/>
      <c r="AD35" s="131"/>
      <c r="AE35" s="131"/>
      <c r="AF35" s="131"/>
      <c r="AG35" s="131"/>
      <c r="AH35" s="131"/>
      <c r="AI35" s="131"/>
      <c r="AJ35" s="131"/>
      <c r="AK35" s="143"/>
      <c r="AL35" s="158"/>
      <c r="AM35" s="131"/>
      <c r="AN35" s="131"/>
      <c r="AO35" s="131"/>
      <c r="AP35" s="131"/>
      <c r="AQ35" s="131"/>
      <c r="AR35" s="131"/>
      <c r="AS35" s="131"/>
      <c r="AT35" s="131"/>
      <c r="AU35" s="131"/>
      <c r="AV35" s="131"/>
      <c r="AW35" s="143"/>
    </row>
    <row r="36" spans="1:49" s="36" customFormat="1" ht="20.149999999999999" customHeight="1" x14ac:dyDescent="0.3">
      <c r="A36" s="150">
        <v>27</v>
      </c>
      <c r="B36" s="277"/>
      <c r="C36" s="106" t="s">
        <v>12</v>
      </c>
      <c r="D36" s="142">
        <v>19</v>
      </c>
      <c r="E36" s="131">
        <f t="shared" si="70"/>
        <v>0</v>
      </c>
      <c r="F36" s="131">
        <f t="shared" si="71"/>
        <v>0</v>
      </c>
      <c r="G36" s="113">
        <f t="shared" si="2"/>
        <v>0</v>
      </c>
      <c r="H36" s="131">
        <f t="shared" si="72"/>
        <v>0</v>
      </c>
      <c r="I36" s="113">
        <f t="shared" si="4"/>
        <v>0</v>
      </c>
      <c r="J36" s="131">
        <f t="shared" si="73"/>
        <v>0</v>
      </c>
      <c r="K36" s="113">
        <f t="shared" si="6"/>
        <v>0</v>
      </c>
      <c r="L36" s="131">
        <f t="shared" si="74"/>
        <v>0</v>
      </c>
      <c r="M36" s="113">
        <f t="shared" si="8"/>
        <v>0</v>
      </c>
      <c r="N36" s="131">
        <f t="shared" si="75"/>
        <v>0</v>
      </c>
      <c r="O36" s="113">
        <f t="shared" si="10"/>
        <v>0</v>
      </c>
      <c r="P36" s="131">
        <f t="shared" si="76"/>
        <v>0</v>
      </c>
      <c r="Q36" s="113">
        <f t="shared" si="12"/>
        <v>0</v>
      </c>
      <c r="R36" s="131">
        <f t="shared" si="77"/>
        <v>0</v>
      </c>
      <c r="S36" s="113">
        <f t="shared" si="14"/>
        <v>0</v>
      </c>
      <c r="T36" s="131">
        <f t="shared" si="78"/>
        <v>0</v>
      </c>
      <c r="U36" s="113">
        <f t="shared" si="16"/>
        <v>0</v>
      </c>
      <c r="V36" s="131">
        <f t="shared" si="79"/>
        <v>0</v>
      </c>
      <c r="W36" s="113">
        <f t="shared" si="18"/>
        <v>0</v>
      </c>
      <c r="X36" s="131">
        <f t="shared" si="80"/>
        <v>0</v>
      </c>
      <c r="Y36" s="115">
        <f t="shared" si="20"/>
        <v>0</v>
      </c>
      <c r="Z36" s="166"/>
      <c r="AA36" s="131"/>
      <c r="AB36" s="131"/>
      <c r="AC36" s="131"/>
      <c r="AD36" s="131"/>
      <c r="AE36" s="131"/>
      <c r="AF36" s="131"/>
      <c r="AG36" s="131"/>
      <c r="AH36" s="131"/>
      <c r="AI36" s="131"/>
      <c r="AJ36" s="131"/>
      <c r="AK36" s="143"/>
      <c r="AL36" s="158"/>
      <c r="AM36" s="131"/>
      <c r="AN36" s="131"/>
      <c r="AO36" s="131"/>
      <c r="AP36" s="131"/>
      <c r="AQ36" s="131"/>
      <c r="AR36" s="131"/>
      <c r="AS36" s="131"/>
      <c r="AT36" s="131"/>
      <c r="AU36" s="131"/>
      <c r="AV36" s="131"/>
      <c r="AW36" s="143"/>
    </row>
    <row r="37" spans="1:49" s="36" customFormat="1" ht="20.149999999999999" customHeight="1" x14ac:dyDescent="0.3">
      <c r="A37" s="150">
        <v>28</v>
      </c>
      <c r="B37" s="277"/>
      <c r="C37" s="106" t="s">
        <v>14</v>
      </c>
      <c r="D37" s="142">
        <v>8</v>
      </c>
      <c r="E37" s="131">
        <f t="shared" si="70"/>
        <v>0</v>
      </c>
      <c r="F37" s="131">
        <f t="shared" si="71"/>
        <v>0</v>
      </c>
      <c r="G37" s="113">
        <f t="shared" si="2"/>
        <v>0</v>
      </c>
      <c r="H37" s="131">
        <f t="shared" si="72"/>
        <v>0</v>
      </c>
      <c r="I37" s="113">
        <f t="shared" si="4"/>
        <v>0</v>
      </c>
      <c r="J37" s="131">
        <f t="shared" si="73"/>
        <v>0</v>
      </c>
      <c r="K37" s="113">
        <f t="shared" si="6"/>
        <v>0</v>
      </c>
      <c r="L37" s="131">
        <f t="shared" si="74"/>
        <v>0</v>
      </c>
      <c r="M37" s="113">
        <f t="shared" si="8"/>
        <v>0</v>
      </c>
      <c r="N37" s="131">
        <f t="shared" si="75"/>
        <v>0</v>
      </c>
      <c r="O37" s="113">
        <f t="shared" si="10"/>
        <v>0</v>
      </c>
      <c r="P37" s="131">
        <f t="shared" si="76"/>
        <v>0</v>
      </c>
      <c r="Q37" s="113">
        <f t="shared" si="12"/>
        <v>0</v>
      </c>
      <c r="R37" s="131">
        <f t="shared" si="77"/>
        <v>0</v>
      </c>
      <c r="S37" s="113">
        <f t="shared" si="14"/>
        <v>0</v>
      </c>
      <c r="T37" s="131">
        <f t="shared" si="78"/>
        <v>0</v>
      </c>
      <c r="U37" s="113">
        <f t="shared" si="16"/>
        <v>0</v>
      </c>
      <c r="V37" s="131">
        <f t="shared" si="79"/>
        <v>0</v>
      </c>
      <c r="W37" s="113">
        <f t="shared" si="18"/>
        <v>0</v>
      </c>
      <c r="X37" s="131">
        <f t="shared" si="80"/>
        <v>0</v>
      </c>
      <c r="Y37" s="115">
        <f t="shared" si="20"/>
        <v>0</v>
      </c>
      <c r="Z37" s="166"/>
      <c r="AA37" s="131"/>
      <c r="AB37" s="131"/>
      <c r="AC37" s="131"/>
      <c r="AD37" s="131"/>
      <c r="AE37" s="131"/>
      <c r="AF37" s="131"/>
      <c r="AG37" s="131"/>
      <c r="AH37" s="131"/>
      <c r="AI37" s="131"/>
      <c r="AJ37" s="131"/>
      <c r="AK37" s="143"/>
      <c r="AL37" s="158"/>
      <c r="AM37" s="131"/>
      <c r="AN37" s="131"/>
      <c r="AO37" s="131"/>
      <c r="AP37" s="131"/>
      <c r="AQ37" s="131"/>
      <c r="AR37" s="131"/>
      <c r="AS37" s="131"/>
      <c r="AT37" s="131"/>
      <c r="AU37" s="131"/>
      <c r="AV37" s="131"/>
      <c r="AW37" s="143"/>
    </row>
    <row r="38" spans="1:49" s="134" customFormat="1" ht="20.149999999999999" customHeight="1" x14ac:dyDescent="0.3">
      <c r="A38" s="151" t="s">
        <v>26</v>
      </c>
      <c r="B38" s="152"/>
      <c r="C38" s="152"/>
      <c r="D38" s="146">
        <f>SUM(D34:D37)</f>
        <v>59</v>
      </c>
      <c r="E38" s="147">
        <f>SUM(E34:E37)</f>
        <v>0</v>
      </c>
      <c r="F38" s="147">
        <f t="shared" ref="F38:AW38" si="81">SUM(F34:F37)</f>
        <v>0</v>
      </c>
      <c r="G38" s="148">
        <f t="shared" si="2"/>
        <v>0</v>
      </c>
      <c r="H38" s="147">
        <f t="shared" si="81"/>
        <v>0</v>
      </c>
      <c r="I38" s="148">
        <f t="shared" si="4"/>
        <v>0</v>
      </c>
      <c r="J38" s="147">
        <f t="shared" si="81"/>
        <v>0</v>
      </c>
      <c r="K38" s="148">
        <f t="shared" si="6"/>
        <v>0</v>
      </c>
      <c r="L38" s="147">
        <f t="shared" si="81"/>
        <v>0</v>
      </c>
      <c r="M38" s="148">
        <f t="shared" si="8"/>
        <v>0</v>
      </c>
      <c r="N38" s="147">
        <f t="shared" si="81"/>
        <v>0</v>
      </c>
      <c r="O38" s="148">
        <f t="shared" si="10"/>
        <v>0</v>
      </c>
      <c r="P38" s="147">
        <f t="shared" si="81"/>
        <v>0</v>
      </c>
      <c r="Q38" s="148">
        <f t="shared" si="12"/>
        <v>0</v>
      </c>
      <c r="R38" s="147">
        <f t="shared" si="81"/>
        <v>0</v>
      </c>
      <c r="S38" s="148">
        <f t="shared" si="14"/>
        <v>0</v>
      </c>
      <c r="T38" s="147">
        <f t="shared" si="81"/>
        <v>0</v>
      </c>
      <c r="U38" s="148">
        <f t="shared" si="16"/>
        <v>0</v>
      </c>
      <c r="V38" s="147">
        <f t="shared" si="81"/>
        <v>0</v>
      </c>
      <c r="W38" s="148">
        <f t="shared" si="18"/>
        <v>0</v>
      </c>
      <c r="X38" s="147">
        <f t="shared" si="81"/>
        <v>0</v>
      </c>
      <c r="Y38" s="161">
        <f t="shared" si="20"/>
        <v>0</v>
      </c>
      <c r="Z38" s="167">
        <f t="shared" si="81"/>
        <v>0</v>
      </c>
      <c r="AA38" s="147">
        <f t="shared" si="81"/>
        <v>0</v>
      </c>
      <c r="AB38" s="147">
        <f t="shared" si="81"/>
        <v>0</v>
      </c>
      <c r="AC38" s="147">
        <f t="shared" si="81"/>
        <v>0</v>
      </c>
      <c r="AD38" s="147">
        <f t="shared" si="81"/>
        <v>0</v>
      </c>
      <c r="AE38" s="147">
        <f t="shared" si="81"/>
        <v>0</v>
      </c>
      <c r="AF38" s="147">
        <f t="shared" si="81"/>
        <v>0</v>
      </c>
      <c r="AG38" s="147">
        <f t="shared" si="81"/>
        <v>0</v>
      </c>
      <c r="AH38" s="147">
        <f t="shared" si="81"/>
        <v>0</v>
      </c>
      <c r="AI38" s="147">
        <f t="shared" si="81"/>
        <v>0</v>
      </c>
      <c r="AJ38" s="147">
        <f t="shared" si="81"/>
        <v>0</v>
      </c>
      <c r="AK38" s="149">
        <f t="shared" si="81"/>
        <v>0</v>
      </c>
      <c r="AL38" s="159">
        <f t="shared" si="81"/>
        <v>0</v>
      </c>
      <c r="AM38" s="147">
        <f t="shared" si="81"/>
        <v>0</v>
      </c>
      <c r="AN38" s="147">
        <f t="shared" si="81"/>
        <v>0</v>
      </c>
      <c r="AO38" s="147">
        <f t="shared" si="81"/>
        <v>0</v>
      </c>
      <c r="AP38" s="147">
        <f t="shared" si="81"/>
        <v>0</v>
      </c>
      <c r="AQ38" s="147">
        <f t="shared" si="81"/>
        <v>0</v>
      </c>
      <c r="AR38" s="147">
        <f t="shared" si="81"/>
        <v>0</v>
      </c>
      <c r="AS38" s="147">
        <f t="shared" si="81"/>
        <v>0</v>
      </c>
      <c r="AT38" s="147">
        <f t="shared" si="81"/>
        <v>0</v>
      </c>
      <c r="AU38" s="147">
        <f t="shared" si="81"/>
        <v>0</v>
      </c>
      <c r="AV38" s="147">
        <f t="shared" si="81"/>
        <v>0</v>
      </c>
      <c r="AW38" s="149">
        <f t="shared" si="81"/>
        <v>0</v>
      </c>
    </row>
    <row r="39" spans="1:49" s="36" customFormat="1" ht="20.149999999999999" customHeight="1" x14ac:dyDescent="0.3">
      <c r="A39" s="150">
        <v>29</v>
      </c>
      <c r="B39" s="277" t="s">
        <v>55</v>
      </c>
      <c r="C39" s="106" t="s">
        <v>7</v>
      </c>
      <c r="D39" s="142">
        <v>14</v>
      </c>
      <c r="E39" s="131">
        <f t="shared" ref="E39:E43" si="82">AA39+AM39</f>
        <v>0</v>
      </c>
      <c r="F39" s="131">
        <f t="shared" ref="F39:F43" si="83">AB39+AN39</f>
        <v>0</v>
      </c>
      <c r="G39" s="113">
        <f t="shared" si="2"/>
        <v>0</v>
      </c>
      <c r="H39" s="131">
        <f t="shared" ref="H39:H43" si="84">AC39+AO39</f>
        <v>0</v>
      </c>
      <c r="I39" s="113">
        <f t="shared" si="4"/>
        <v>0</v>
      </c>
      <c r="J39" s="131">
        <f t="shared" ref="J39:J43" si="85">AD39+AP39</f>
        <v>0</v>
      </c>
      <c r="K39" s="113">
        <f t="shared" si="6"/>
        <v>0</v>
      </c>
      <c r="L39" s="131">
        <f t="shared" ref="L39:L43" si="86">AE39+AQ39</f>
        <v>0</v>
      </c>
      <c r="M39" s="113">
        <f t="shared" si="8"/>
        <v>0</v>
      </c>
      <c r="N39" s="131">
        <f t="shared" ref="N39:N43" si="87">AF39+AR39</f>
        <v>0</v>
      </c>
      <c r="O39" s="113">
        <f t="shared" si="10"/>
        <v>0</v>
      </c>
      <c r="P39" s="131">
        <f t="shared" ref="P39:P43" si="88">AG39+AS39</f>
        <v>0</v>
      </c>
      <c r="Q39" s="113">
        <f t="shared" si="12"/>
        <v>0</v>
      </c>
      <c r="R39" s="131">
        <f t="shared" ref="R39:R43" si="89">AH39+AT39</f>
        <v>0</v>
      </c>
      <c r="S39" s="113">
        <f t="shared" si="14"/>
        <v>0</v>
      </c>
      <c r="T39" s="131">
        <f t="shared" ref="T39:T43" si="90">AI39+AU39</f>
        <v>0</v>
      </c>
      <c r="U39" s="113">
        <f t="shared" si="16"/>
        <v>0</v>
      </c>
      <c r="V39" s="131">
        <f t="shared" ref="V39:V43" si="91">AJ39+AV39</f>
        <v>0</v>
      </c>
      <c r="W39" s="113">
        <f t="shared" si="18"/>
        <v>0</v>
      </c>
      <c r="X39" s="131">
        <f t="shared" ref="X39:X43" si="92">AK39+AW39</f>
        <v>0</v>
      </c>
      <c r="Y39" s="115">
        <f t="shared" si="20"/>
        <v>0</v>
      </c>
      <c r="Z39" s="166"/>
      <c r="AA39" s="131"/>
      <c r="AB39" s="131"/>
      <c r="AC39" s="131"/>
      <c r="AD39" s="131"/>
      <c r="AE39" s="131"/>
      <c r="AF39" s="131"/>
      <c r="AG39" s="131"/>
      <c r="AH39" s="131"/>
      <c r="AI39" s="131"/>
      <c r="AJ39" s="131"/>
      <c r="AK39" s="143"/>
      <c r="AL39" s="158"/>
      <c r="AM39" s="131"/>
      <c r="AN39" s="131"/>
      <c r="AO39" s="131"/>
      <c r="AP39" s="131"/>
      <c r="AQ39" s="131"/>
      <c r="AR39" s="131"/>
      <c r="AS39" s="131"/>
      <c r="AT39" s="131"/>
      <c r="AU39" s="131"/>
      <c r="AV39" s="131"/>
      <c r="AW39" s="143"/>
    </row>
    <row r="40" spans="1:49" s="36" customFormat="1" ht="20.149999999999999" customHeight="1" x14ac:dyDescent="0.3">
      <c r="A40" s="150">
        <v>30</v>
      </c>
      <c r="B40" s="277"/>
      <c r="C40" s="106" t="s">
        <v>6</v>
      </c>
      <c r="D40" s="142">
        <v>12</v>
      </c>
      <c r="E40" s="131">
        <f t="shared" si="82"/>
        <v>0</v>
      </c>
      <c r="F40" s="131">
        <f t="shared" si="83"/>
        <v>0</v>
      </c>
      <c r="G40" s="113">
        <f t="shared" si="2"/>
        <v>0</v>
      </c>
      <c r="H40" s="131">
        <f t="shared" si="84"/>
        <v>0</v>
      </c>
      <c r="I40" s="113">
        <f t="shared" si="4"/>
        <v>0</v>
      </c>
      <c r="J40" s="131">
        <f t="shared" si="85"/>
        <v>0</v>
      </c>
      <c r="K40" s="113">
        <f t="shared" si="6"/>
        <v>0</v>
      </c>
      <c r="L40" s="131">
        <f t="shared" si="86"/>
        <v>0</v>
      </c>
      <c r="M40" s="113">
        <f t="shared" si="8"/>
        <v>0</v>
      </c>
      <c r="N40" s="131">
        <f t="shared" si="87"/>
        <v>0</v>
      </c>
      <c r="O40" s="113">
        <f t="shared" si="10"/>
        <v>0</v>
      </c>
      <c r="P40" s="131">
        <f t="shared" si="88"/>
        <v>0</v>
      </c>
      <c r="Q40" s="113">
        <f t="shared" si="12"/>
        <v>0</v>
      </c>
      <c r="R40" s="131">
        <f t="shared" si="89"/>
        <v>0</v>
      </c>
      <c r="S40" s="113">
        <f t="shared" si="14"/>
        <v>0</v>
      </c>
      <c r="T40" s="131">
        <f t="shared" si="90"/>
        <v>0</v>
      </c>
      <c r="U40" s="113">
        <f t="shared" si="16"/>
        <v>0</v>
      </c>
      <c r="V40" s="131">
        <f t="shared" si="91"/>
        <v>0</v>
      </c>
      <c r="W40" s="113">
        <f t="shared" si="18"/>
        <v>0</v>
      </c>
      <c r="X40" s="131">
        <f t="shared" si="92"/>
        <v>0</v>
      </c>
      <c r="Y40" s="115">
        <f t="shared" si="20"/>
        <v>0</v>
      </c>
      <c r="Z40" s="166"/>
      <c r="AA40" s="131"/>
      <c r="AB40" s="131"/>
      <c r="AC40" s="131"/>
      <c r="AD40" s="131"/>
      <c r="AE40" s="131"/>
      <c r="AF40" s="131"/>
      <c r="AG40" s="131"/>
      <c r="AH40" s="131"/>
      <c r="AI40" s="131"/>
      <c r="AJ40" s="131"/>
      <c r="AK40" s="143"/>
      <c r="AL40" s="158"/>
      <c r="AM40" s="131"/>
      <c r="AN40" s="131"/>
      <c r="AO40" s="131"/>
      <c r="AP40" s="131"/>
      <c r="AQ40" s="131"/>
      <c r="AR40" s="131"/>
      <c r="AS40" s="131"/>
      <c r="AT40" s="131"/>
      <c r="AU40" s="131"/>
      <c r="AV40" s="131"/>
      <c r="AW40" s="143"/>
    </row>
    <row r="41" spans="1:49" s="36" customFormat="1" ht="20.149999999999999" customHeight="1" x14ac:dyDescent="0.3">
      <c r="A41" s="150">
        <v>31</v>
      </c>
      <c r="B41" s="277"/>
      <c r="C41" s="106" t="s">
        <v>4</v>
      </c>
      <c r="D41" s="142">
        <v>14</v>
      </c>
      <c r="E41" s="131">
        <f t="shared" si="82"/>
        <v>0</v>
      </c>
      <c r="F41" s="131">
        <f t="shared" si="83"/>
        <v>0</v>
      </c>
      <c r="G41" s="113">
        <f t="shared" si="2"/>
        <v>0</v>
      </c>
      <c r="H41" s="131">
        <f t="shared" si="84"/>
        <v>0</v>
      </c>
      <c r="I41" s="113">
        <f t="shared" si="4"/>
        <v>0</v>
      </c>
      <c r="J41" s="131">
        <f t="shared" si="85"/>
        <v>0</v>
      </c>
      <c r="K41" s="113">
        <f t="shared" si="6"/>
        <v>0</v>
      </c>
      <c r="L41" s="131">
        <f t="shared" si="86"/>
        <v>0</v>
      </c>
      <c r="M41" s="113">
        <f t="shared" si="8"/>
        <v>0</v>
      </c>
      <c r="N41" s="131">
        <f t="shared" si="87"/>
        <v>0</v>
      </c>
      <c r="O41" s="113">
        <f t="shared" si="10"/>
        <v>0</v>
      </c>
      <c r="P41" s="131">
        <f t="shared" si="88"/>
        <v>0</v>
      </c>
      <c r="Q41" s="113">
        <f t="shared" si="12"/>
        <v>0</v>
      </c>
      <c r="R41" s="131">
        <f t="shared" si="89"/>
        <v>0</v>
      </c>
      <c r="S41" s="113">
        <f t="shared" si="14"/>
        <v>0</v>
      </c>
      <c r="T41" s="131">
        <f t="shared" si="90"/>
        <v>0</v>
      </c>
      <c r="U41" s="113">
        <f t="shared" si="16"/>
        <v>0</v>
      </c>
      <c r="V41" s="131">
        <f t="shared" si="91"/>
        <v>0</v>
      </c>
      <c r="W41" s="113">
        <f t="shared" si="18"/>
        <v>0</v>
      </c>
      <c r="X41" s="131">
        <f t="shared" si="92"/>
        <v>0</v>
      </c>
      <c r="Y41" s="115">
        <f t="shared" si="20"/>
        <v>0</v>
      </c>
      <c r="Z41" s="166"/>
      <c r="AA41" s="131"/>
      <c r="AB41" s="131"/>
      <c r="AC41" s="131"/>
      <c r="AD41" s="131"/>
      <c r="AE41" s="131"/>
      <c r="AF41" s="131"/>
      <c r="AG41" s="131"/>
      <c r="AH41" s="131"/>
      <c r="AI41" s="131"/>
      <c r="AJ41" s="131"/>
      <c r="AK41" s="143"/>
      <c r="AL41" s="158"/>
      <c r="AM41" s="131"/>
      <c r="AN41" s="131"/>
      <c r="AO41" s="131"/>
      <c r="AP41" s="131"/>
      <c r="AQ41" s="131"/>
      <c r="AR41" s="131"/>
      <c r="AS41" s="131"/>
      <c r="AT41" s="131"/>
      <c r="AU41" s="131"/>
      <c r="AV41" s="131"/>
      <c r="AW41" s="143"/>
    </row>
    <row r="42" spans="1:49" s="36" customFormat="1" ht="20.149999999999999" customHeight="1" x14ac:dyDescent="0.3">
      <c r="A42" s="150">
        <v>32</v>
      </c>
      <c r="B42" s="277"/>
      <c r="C42" s="106" t="s">
        <v>62</v>
      </c>
      <c r="D42" s="142">
        <v>14</v>
      </c>
      <c r="E42" s="131">
        <f t="shared" si="82"/>
        <v>0</v>
      </c>
      <c r="F42" s="131">
        <f t="shared" si="83"/>
        <v>0</v>
      </c>
      <c r="G42" s="113">
        <f t="shared" si="2"/>
        <v>0</v>
      </c>
      <c r="H42" s="131">
        <f t="shared" si="84"/>
        <v>0</v>
      </c>
      <c r="I42" s="113">
        <f t="shared" si="4"/>
        <v>0</v>
      </c>
      <c r="J42" s="131">
        <f t="shared" si="85"/>
        <v>0</v>
      </c>
      <c r="K42" s="113">
        <f t="shared" si="6"/>
        <v>0</v>
      </c>
      <c r="L42" s="131">
        <f t="shared" si="86"/>
        <v>0</v>
      </c>
      <c r="M42" s="113">
        <f t="shared" si="8"/>
        <v>0</v>
      </c>
      <c r="N42" s="131">
        <f t="shared" si="87"/>
        <v>0</v>
      </c>
      <c r="O42" s="113">
        <f t="shared" si="10"/>
        <v>0</v>
      </c>
      <c r="P42" s="131">
        <f t="shared" si="88"/>
        <v>0</v>
      </c>
      <c r="Q42" s="113">
        <f t="shared" si="12"/>
        <v>0</v>
      </c>
      <c r="R42" s="131">
        <f t="shared" si="89"/>
        <v>0</v>
      </c>
      <c r="S42" s="113">
        <f t="shared" si="14"/>
        <v>0</v>
      </c>
      <c r="T42" s="131">
        <f t="shared" si="90"/>
        <v>0</v>
      </c>
      <c r="U42" s="113">
        <f t="shared" si="16"/>
        <v>0</v>
      </c>
      <c r="V42" s="131">
        <f t="shared" si="91"/>
        <v>0</v>
      </c>
      <c r="W42" s="113">
        <f t="shared" si="18"/>
        <v>0</v>
      </c>
      <c r="X42" s="131">
        <f t="shared" si="92"/>
        <v>0</v>
      </c>
      <c r="Y42" s="115">
        <f t="shared" si="20"/>
        <v>0</v>
      </c>
      <c r="Z42" s="166"/>
      <c r="AA42" s="131"/>
      <c r="AB42" s="131"/>
      <c r="AC42" s="131"/>
      <c r="AD42" s="131"/>
      <c r="AE42" s="131"/>
      <c r="AF42" s="131"/>
      <c r="AG42" s="131"/>
      <c r="AH42" s="131"/>
      <c r="AI42" s="131"/>
      <c r="AJ42" s="131"/>
      <c r="AK42" s="143"/>
      <c r="AL42" s="158"/>
      <c r="AM42" s="131"/>
      <c r="AN42" s="131"/>
      <c r="AO42" s="131"/>
      <c r="AP42" s="131"/>
      <c r="AQ42" s="131"/>
      <c r="AR42" s="131"/>
      <c r="AS42" s="131"/>
      <c r="AT42" s="131"/>
      <c r="AU42" s="131"/>
      <c r="AV42" s="131"/>
      <c r="AW42" s="143"/>
    </row>
    <row r="43" spans="1:49" s="36" customFormat="1" ht="20.149999999999999" customHeight="1" x14ac:dyDescent="0.3">
      <c r="A43" s="150">
        <v>33</v>
      </c>
      <c r="B43" s="277"/>
      <c r="C43" s="106" t="s">
        <v>5</v>
      </c>
      <c r="D43" s="142">
        <v>11</v>
      </c>
      <c r="E43" s="131">
        <f t="shared" si="82"/>
        <v>0</v>
      </c>
      <c r="F43" s="131">
        <f t="shared" si="83"/>
        <v>0</v>
      </c>
      <c r="G43" s="113">
        <f t="shared" si="2"/>
        <v>0</v>
      </c>
      <c r="H43" s="131">
        <f t="shared" si="84"/>
        <v>0</v>
      </c>
      <c r="I43" s="113">
        <f t="shared" si="4"/>
        <v>0</v>
      </c>
      <c r="J43" s="131">
        <f t="shared" si="85"/>
        <v>0</v>
      </c>
      <c r="K43" s="113">
        <f t="shared" si="6"/>
        <v>0</v>
      </c>
      <c r="L43" s="131">
        <f t="shared" si="86"/>
        <v>0</v>
      </c>
      <c r="M43" s="113">
        <f t="shared" si="8"/>
        <v>0</v>
      </c>
      <c r="N43" s="131">
        <f t="shared" si="87"/>
        <v>0</v>
      </c>
      <c r="O43" s="113">
        <f t="shared" si="10"/>
        <v>0</v>
      </c>
      <c r="P43" s="131">
        <f t="shared" si="88"/>
        <v>0</v>
      </c>
      <c r="Q43" s="113">
        <f t="shared" si="12"/>
        <v>0</v>
      </c>
      <c r="R43" s="131">
        <f t="shared" si="89"/>
        <v>0</v>
      </c>
      <c r="S43" s="113">
        <f t="shared" si="14"/>
        <v>0</v>
      </c>
      <c r="T43" s="131">
        <f t="shared" si="90"/>
        <v>0</v>
      </c>
      <c r="U43" s="113">
        <f t="shared" si="16"/>
        <v>0</v>
      </c>
      <c r="V43" s="131">
        <f t="shared" si="91"/>
        <v>0</v>
      </c>
      <c r="W43" s="113">
        <f t="shared" si="18"/>
        <v>0</v>
      </c>
      <c r="X43" s="131">
        <f t="shared" si="92"/>
        <v>0</v>
      </c>
      <c r="Y43" s="115">
        <f t="shared" si="20"/>
        <v>0</v>
      </c>
      <c r="Z43" s="166"/>
      <c r="AA43" s="131"/>
      <c r="AB43" s="131"/>
      <c r="AC43" s="131"/>
      <c r="AD43" s="131"/>
      <c r="AE43" s="131"/>
      <c r="AF43" s="131"/>
      <c r="AG43" s="131"/>
      <c r="AH43" s="131"/>
      <c r="AI43" s="131"/>
      <c r="AJ43" s="131"/>
      <c r="AK43" s="143"/>
      <c r="AL43" s="158"/>
      <c r="AM43" s="131"/>
      <c r="AN43" s="131"/>
      <c r="AO43" s="131"/>
      <c r="AP43" s="131"/>
      <c r="AQ43" s="131"/>
      <c r="AR43" s="131"/>
      <c r="AS43" s="131"/>
      <c r="AT43" s="131"/>
      <c r="AU43" s="131"/>
      <c r="AV43" s="131"/>
      <c r="AW43" s="143"/>
    </row>
    <row r="44" spans="1:49" s="134" customFormat="1" ht="20.149999999999999" customHeight="1" x14ac:dyDescent="0.3">
      <c r="A44" s="151" t="s">
        <v>26</v>
      </c>
      <c r="B44" s="152"/>
      <c r="C44" s="152"/>
      <c r="D44" s="146">
        <f>SUM(D39:D43)</f>
        <v>65</v>
      </c>
      <c r="E44" s="147">
        <f>SUM(E39:E43)</f>
        <v>0</v>
      </c>
      <c r="F44" s="147">
        <f t="shared" ref="F44:AW44" si="93">SUM(F39:F43)</f>
        <v>0</v>
      </c>
      <c r="G44" s="148">
        <f t="shared" si="2"/>
        <v>0</v>
      </c>
      <c r="H44" s="147">
        <f t="shared" si="93"/>
        <v>0</v>
      </c>
      <c r="I44" s="148">
        <f t="shared" si="4"/>
        <v>0</v>
      </c>
      <c r="J44" s="147">
        <f t="shared" si="93"/>
        <v>0</v>
      </c>
      <c r="K44" s="148">
        <f t="shared" si="6"/>
        <v>0</v>
      </c>
      <c r="L44" s="147">
        <f t="shared" si="93"/>
        <v>0</v>
      </c>
      <c r="M44" s="148">
        <f t="shared" si="8"/>
        <v>0</v>
      </c>
      <c r="N44" s="147">
        <f t="shared" si="93"/>
        <v>0</v>
      </c>
      <c r="O44" s="148">
        <f t="shared" si="10"/>
        <v>0</v>
      </c>
      <c r="P44" s="147">
        <f t="shared" si="93"/>
        <v>0</v>
      </c>
      <c r="Q44" s="148">
        <f t="shared" si="12"/>
        <v>0</v>
      </c>
      <c r="R44" s="147">
        <f t="shared" si="93"/>
        <v>0</v>
      </c>
      <c r="S44" s="148">
        <f t="shared" si="14"/>
        <v>0</v>
      </c>
      <c r="T44" s="147">
        <f t="shared" si="93"/>
        <v>0</v>
      </c>
      <c r="U44" s="148">
        <f t="shared" si="16"/>
        <v>0</v>
      </c>
      <c r="V44" s="147">
        <f t="shared" si="93"/>
        <v>0</v>
      </c>
      <c r="W44" s="148">
        <f t="shared" si="18"/>
        <v>0</v>
      </c>
      <c r="X44" s="147">
        <f t="shared" si="93"/>
        <v>0</v>
      </c>
      <c r="Y44" s="161">
        <f t="shared" si="20"/>
        <v>0</v>
      </c>
      <c r="Z44" s="167">
        <f t="shared" si="93"/>
        <v>0</v>
      </c>
      <c r="AA44" s="147">
        <f t="shared" si="93"/>
        <v>0</v>
      </c>
      <c r="AB44" s="147">
        <f t="shared" si="93"/>
        <v>0</v>
      </c>
      <c r="AC44" s="147">
        <f t="shared" si="93"/>
        <v>0</v>
      </c>
      <c r="AD44" s="147">
        <f t="shared" si="93"/>
        <v>0</v>
      </c>
      <c r="AE44" s="147">
        <f t="shared" si="93"/>
        <v>0</v>
      </c>
      <c r="AF44" s="147">
        <f t="shared" si="93"/>
        <v>0</v>
      </c>
      <c r="AG44" s="147">
        <f t="shared" si="93"/>
        <v>0</v>
      </c>
      <c r="AH44" s="147">
        <f t="shared" si="93"/>
        <v>0</v>
      </c>
      <c r="AI44" s="147">
        <f t="shared" si="93"/>
        <v>0</v>
      </c>
      <c r="AJ44" s="147">
        <f t="shared" si="93"/>
        <v>0</v>
      </c>
      <c r="AK44" s="149">
        <f t="shared" si="93"/>
        <v>0</v>
      </c>
      <c r="AL44" s="159">
        <f t="shared" si="93"/>
        <v>0</v>
      </c>
      <c r="AM44" s="147">
        <f t="shared" si="93"/>
        <v>0</v>
      </c>
      <c r="AN44" s="147">
        <f t="shared" si="93"/>
        <v>0</v>
      </c>
      <c r="AO44" s="147">
        <f t="shared" si="93"/>
        <v>0</v>
      </c>
      <c r="AP44" s="147">
        <f t="shared" si="93"/>
        <v>0</v>
      </c>
      <c r="AQ44" s="147">
        <f t="shared" si="93"/>
        <v>0</v>
      </c>
      <c r="AR44" s="147">
        <f t="shared" si="93"/>
        <v>0</v>
      </c>
      <c r="AS44" s="147">
        <f t="shared" si="93"/>
        <v>0</v>
      </c>
      <c r="AT44" s="147">
        <f t="shared" si="93"/>
        <v>0</v>
      </c>
      <c r="AU44" s="147">
        <f t="shared" si="93"/>
        <v>0</v>
      </c>
      <c r="AV44" s="147">
        <f t="shared" si="93"/>
        <v>0</v>
      </c>
      <c r="AW44" s="149">
        <f t="shared" si="93"/>
        <v>0</v>
      </c>
    </row>
    <row r="45" spans="1:49" s="132" customFormat="1" ht="20.149999999999999" customHeight="1" x14ac:dyDescent="0.3">
      <c r="A45" s="281" t="s">
        <v>77</v>
      </c>
      <c r="B45" s="282"/>
      <c r="C45" s="282"/>
      <c r="D45" s="153">
        <f>D33+D44+D38+D27+D21+D11+D15</f>
        <v>546</v>
      </c>
      <c r="E45" s="154">
        <f>E44+E38+E33+E27+E21+E15+E11</f>
        <v>0</v>
      </c>
      <c r="F45" s="154"/>
      <c r="G45" s="155">
        <f t="shared" si="2"/>
        <v>0</v>
      </c>
      <c r="H45" s="154"/>
      <c r="I45" s="155">
        <f t="shared" si="4"/>
        <v>0</v>
      </c>
      <c r="J45" s="154"/>
      <c r="K45" s="155">
        <f t="shared" si="6"/>
        <v>0</v>
      </c>
      <c r="L45" s="154"/>
      <c r="M45" s="155">
        <f t="shared" si="8"/>
        <v>0</v>
      </c>
      <c r="N45" s="154"/>
      <c r="O45" s="155">
        <f t="shared" si="10"/>
        <v>0</v>
      </c>
      <c r="P45" s="154"/>
      <c r="Q45" s="155">
        <f t="shared" si="12"/>
        <v>0</v>
      </c>
      <c r="R45" s="154"/>
      <c r="S45" s="155">
        <f t="shared" si="14"/>
        <v>0</v>
      </c>
      <c r="T45" s="154"/>
      <c r="U45" s="155">
        <f t="shared" si="16"/>
        <v>0</v>
      </c>
      <c r="V45" s="154"/>
      <c r="W45" s="155">
        <f t="shared" si="18"/>
        <v>0</v>
      </c>
      <c r="X45" s="154"/>
      <c r="Y45" s="162">
        <f t="shared" si="20"/>
        <v>0</v>
      </c>
      <c r="Z45" s="168"/>
      <c r="AA45" s="154"/>
      <c r="AB45" s="154"/>
      <c r="AC45" s="154"/>
      <c r="AD45" s="154"/>
      <c r="AE45" s="154"/>
      <c r="AF45" s="154"/>
      <c r="AG45" s="154"/>
      <c r="AH45" s="154"/>
      <c r="AI45" s="154"/>
      <c r="AJ45" s="154"/>
      <c r="AK45" s="156"/>
      <c r="AL45" s="160"/>
      <c r="AM45" s="154"/>
      <c r="AN45" s="154"/>
      <c r="AO45" s="154"/>
      <c r="AP45" s="154"/>
      <c r="AQ45" s="154"/>
      <c r="AR45" s="154"/>
      <c r="AS45" s="154"/>
      <c r="AT45" s="154"/>
      <c r="AU45" s="154"/>
      <c r="AV45" s="154"/>
      <c r="AW45" s="156"/>
    </row>
    <row r="46" spans="1:49" s="36" customFormat="1" ht="20.149999999999999" customHeight="1" x14ac:dyDescent="0.3">
      <c r="A46" s="283" t="s">
        <v>76</v>
      </c>
      <c r="B46" s="284"/>
      <c r="C46" s="284"/>
      <c r="D46" s="284"/>
      <c r="E46" s="284"/>
      <c r="F46" s="284"/>
      <c r="G46" s="284"/>
      <c r="H46" s="284"/>
      <c r="I46" s="284"/>
      <c r="J46" s="284"/>
      <c r="K46" s="284"/>
      <c r="L46" s="284"/>
      <c r="M46" s="284"/>
      <c r="N46" s="284"/>
      <c r="O46" s="284"/>
      <c r="P46" s="284"/>
      <c r="Q46" s="284"/>
      <c r="R46" s="284"/>
      <c r="S46" s="284"/>
      <c r="T46" s="284"/>
      <c r="U46" s="284"/>
      <c r="V46" s="284"/>
      <c r="W46" s="284"/>
      <c r="X46" s="284"/>
      <c r="Y46" s="284"/>
      <c r="Z46" s="284"/>
      <c r="AA46" s="284"/>
      <c r="AB46" s="284"/>
      <c r="AC46" s="284"/>
      <c r="AD46" s="284"/>
      <c r="AE46" s="284"/>
      <c r="AF46" s="284"/>
      <c r="AG46" s="284"/>
      <c r="AH46" s="284"/>
      <c r="AI46" s="284"/>
      <c r="AJ46" s="284"/>
      <c r="AK46" s="284"/>
      <c r="AL46" s="284"/>
      <c r="AM46" s="284"/>
      <c r="AN46" s="284"/>
      <c r="AO46" s="284"/>
      <c r="AP46" s="284"/>
      <c r="AQ46" s="284"/>
      <c r="AR46" s="284"/>
      <c r="AS46" s="284"/>
      <c r="AT46" s="284"/>
      <c r="AU46" s="284"/>
      <c r="AV46" s="284"/>
      <c r="AW46" s="285"/>
    </row>
    <row r="47" spans="1:49" s="36" customFormat="1" ht="20.149999999999999" customHeight="1" x14ac:dyDescent="0.3">
      <c r="A47" s="150">
        <v>34</v>
      </c>
      <c r="B47" s="277" t="s">
        <v>59</v>
      </c>
      <c r="C47" s="106" t="s">
        <v>60</v>
      </c>
      <c r="D47" s="106">
        <v>15</v>
      </c>
      <c r="E47" s="131">
        <f t="shared" ref="E47:E48" si="94">AA47+AM47</f>
        <v>0</v>
      </c>
      <c r="F47" s="131">
        <f t="shared" ref="F47:F48" si="95">AB47+AN47</f>
        <v>0</v>
      </c>
      <c r="G47" s="113">
        <f t="shared" si="2"/>
        <v>0</v>
      </c>
      <c r="H47" s="131">
        <f t="shared" ref="H47:H48" si="96">AC47+AO47</f>
        <v>0</v>
      </c>
      <c r="I47" s="113">
        <f t="shared" si="4"/>
        <v>0</v>
      </c>
      <c r="J47" s="131">
        <f t="shared" ref="J47:J48" si="97">AD47+AP47</f>
        <v>0</v>
      </c>
      <c r="K47" s="113">
        <f t="shared" si="6"/>
        <v>0</v>
      </c>
      <c r="L47" s="131">
        <f t="shared" ref="L47:L48" si="98">AE47+AQ47</f>
        <v>0</v>
      </c>
      <c r="M47" s="113">
        <f t="shared" si="8"/>
        <v>0</v>
      </c>
      <c r="N47" s="131">
        <f t="shared" ref="N47:N48" si="99">AF47+AR47</f>
        <v>0</v>
      </c>
      <c r="O47" s="113">
        <f t="shared" si="10"/>
        <v>0</v>
      </c>
      <c r="P47" s="131">
        <f t="shared" ref="P47:P48" si="100">AG47+AS47</f>
        <v>0</v>
      </c>
      <c r="Q47" s="113">
        <f t="shared" si="12"/>
        <v>0</v>
      </c>
      <c r="R47" s="131">
        <f t="shared" ref="R47:R48" si="101">AH47+AT47</f>
        <v>0</v>
      </c>
      <c r="S47" s="113">
        <f t="shared" si="14"/>
        <v>0</v>
      </c>
      <c r="T47" s="131">
        <f t="shared" ref="T47:T48" si="102">AI47+AU47</f>
        <v>0</v>
      </c>
      <c r="U47" s="113">
        <f t="shared" si="16"/>
        <v>0</v>
      </c>
      <c r="V47" s="131">
        <f t="shared" ref="V47:V48" si="103">AJ47+AV47</f>
        <v>0</v>
      </c>
      <c r="W47" s="113">
        <f t="shared" si="18"/>
        <v>0</v>
      </c>
      <c r="X47" s="131">
        <f t="shared" ref="X47:X48" si="104">AK47+AW47</f>
        <v>0</v>
      </c>
      <c r="Y47" s="115">
        <f t="shared" si="20"/>
        <v>0</v>
      </c>
      <c r="Z47" s="166"/>
      <c r="AA47" s="131"/>
      <c r="AB47" s="131"/>
      <c r="AC47" s="131"/>
      <c r="AD47" s="131"/>
      <c r="AE47" s="131"/>
      <c r="AF47" s="131"/>
      <c r="AG47" s="131"/>
      <c r="AH47" s="131"/>
      <c r="AI47" s="131"/>
      <c r="AJ47" s="131"/>
      <c r="AK47" s="143"/>
      <c r="AL47" s="158"/>
      <c r="AM47" s="131"/>
      <c r="AN47" s="131"/>
      <c r="AO47" s="131"/>
      <c r="AP47" s="131"/>
      <c r="AQ47" s="131"/>
      <c r="AR47" s="131"/>
      <c r="AS47" s="131"/>
      <c r="AT47" s="131"/>
      <c r="AU47" s="131"/>
      <c r="AV47" s="131"/>
      <c r="AW47" s="143"/>
    </row>
    <row r="48" spans="1:49" s="36" customFormat="1" ht="20.149999999999999" customHeight="1" x14ac:dyDescent="0.3">
      <c r="A48" s="150">
        <v>35</v>
      </c>
      <c r="B48" s="277"/>
      <c r="C48" s="106" t="s">
        <v>15</v>
      </c>
      <c r="D48" s="106">
        <v>52</v>
      </c>
      <c r="E48" s="131">
        <f t="shared" si="94"/>
        <v>0</v>
      </c>
      <c r="F48" s="131">
        <f t="shared" si="95"/>
        <v>0</v>
      </c>
      <c r="G48" s="113">
        <f t="shared" si="2"/>
        <v>0</v>
      </c>
      <c r="H48" s="131">
        <f t="shared" si="96"/>
        <v>0</v>
      </c>
      <c r="I48" s="113">
        <f t="shared" si="4"/>
        <v>0</v>
      </c>
      <c r="J48" s="131">
        <f t="shared" si="97"/>
        <v>0</v>
      </c>
      <c r="K48" s="113">
        <f t="shared" si="6"/>
        <v>0</v>
      </c>
      <c r="L48" s="131">
        <f t="shared" si="98"/>
        <v>0</v>
      </c>
      <c r="M48" s="113">
        <f t="shared" si="8"/>
        <v>0</v>
      </c>
      <c r="N48" s="131">
        <f t="shared" si="99"/>
        <v>0</v>
      </c>
      <c r="O48" s="113">
        <f t="shared" si="10"/>
        <v>0</v>
      </c>
      <c r="P48" s="131">
        <f t="shared" si="100"/>
        <v>0</v>
      </c>
      <c r="Q48" s="113">
        <f t="shared" si="12"/>
        <v>0</v>
      </c>
      <c r="R48" s="131">
        <f t="shared" si="101"/>
        <v>0</v>
      </c>
      <c r="S48" s="113">
        <f t="shared" si="14"/>
        <v>0</v>
      </c>
      <c r="T48" s="131">
        <f t="shared" si="102"/>
        <v>0</v>
      </c>
      <c r="U48" s="113">
        <f t="shared" si="16"/>
        <v>0</v>
      </c>
      <c r="V48" s="131">
        <f t="shared" si="103"/>
        <v>0</v>
      </c>
      <c r="W48" s="113">
        <f t="shared" si="18"/>
        <v>0</v>
      </c>
      <c r="X48" s="131">
        <f t="shared" si="104"/>
        <v>0</v>
      </c>
      <c r="Y48" s="115">
        <f t="shared" si="20"/>
        <v>0</v>
      </c>
      <c r="Z48" s="166"/>
      <c r="AA48" s="131"/>
      <c r="AB48" s="131"/>
      <c r="AC48" s="131"/>
      <c r="AD48" s="131"/>
      <c r="AE48" s="131"/>
      <c r="AF48" s="131"/>
      <c r="AG48" s="131"/>
      <c r="AH48" s="131"/>
      <c r="AI48" s="131"/>
      <c r="AJ48" s="131"/>
      <c r="AK48" s="143"/>
      <c r="AL48" s="158"/>
      <c r="AM48" s="131"/>
      <c r="AN48" s="131"/>
      <c r="AO48" s="131"/>
      <c r="AP48" s="131"/>
      <c r="AQ48" s="131"/>
      <c r="AR48" s="131"/>
      <c r="AS48" s="131"/>
      <c r="AT48" s="131"/>
      <c r="AU48" s="131"/>
      <c r="AV48" s="131"/>
      <c r="AW48" s="143"/>
    </row>
    <row r="49" spans="1:49" s="134" customFormat="1" ht="20.149999999999999" customHeight="1" x14ac:dyDescent="0.3">
      <c r="A49" s="151" t="s">
        <v>26</v>
      </c>
      <c r="B49" s="152"/>
      <c r="C49" s="152"/>
      <c r="D49" s="146">
        <f>SUM(D47:D48)</f>
        <v>67</v>
      </c>
      <c r="E49" s="147">
        <f>SUM(E47:E48)</f>
        <v>0</v>
      </c>
      <c r="F49" s="147">
        <f t="shared" ref="F49:AW49" si="105">SUM(F47:F48)</f>
        <v>0</v>
      </c>
      <c r="G49" s="148">
        <f>(E49+F49)/D49</f>
        <v>0</v>
      </c>
      <c r="H49" s="147">
        <f t="shared" si="105"/>
        <v>0</v>
      </c>
      <c r="I49" s="148">
        <f t="shared" si="4"/>
        <v>0</v>
      </c>
      <c r="J49" s="147">
        <f t="shared" si="105"/>
        <v>0</v>
      </c>
      <c r="K49" s="148">
        <f t="shared" si="6"/>
        <v>0</v>
      </c>
      <c r="L49" s="147">
        <f t="shared" si="105"/>
        <v>0</v>
      </c>
      <c r="M49" s="148">
        <f t="shared" si="8"/>
        <v>0</v>
      </c>
      <c r="N49" s="147">
        <f t="shared" si="105"/>
        <v>0</v>
      </c>
      <c r="O49" s="148">
        <f t="shared" si="10"/>
        <v>0</v>
      </c>
      <c r="P49" s="147">
        <f t="shared" si="105"/>
        <v>0</v>
      </c>
      <c r="Q49" s="148">
        <f t="shared" si="12"/>
        <v>0</v>
      </c>
      <c r="R49" s="147">
        <f t="shared" si="105"/>
        <v>0</v>
      </c>
      <c r="S49" s="148">
        <f t="shared" si="14"/>
        <v>0</v>
      </c>
      <c r="T49" s="147">
        <f t="shared" si="105"/>
        <v>0</v>
      </c>
      <c r="U49" s="148">
        <f t="shared" si="16"/>
        <v>0</v>
      </c>
      <c r="V49" s="147">
        <f t="shared" si="105"/>
        <v>0</v>
      </c>
      <c r="W49" s="148">
        <f t="shared" si="18"/>
        <v>0</v>
      </c>
      <c r="X49" s="147">
        <f t="shared" si="105"/>
        <v>0</v>
      </c>
      <c r="Y49" s="161">
        <f t="shared" si="20"/>
        <v>0</v>
      </c>
      <c r="Z49" s="167">
        <f t="shared" si="105"/>
        <v>0</v>
      </c>
      <c r="AA49" s="147">
        <f t="shared" si="105"/>
        <v>0</v>
      </c>
      <c r="AB49" s="147">
        <f t="shared" si="105"/>
        <v>0</v>
      </c>
      <c r="AC49" s="147">
        <f t="shared" si="105"/>
        <v>0</v>
      </c>
      <c r="AD49" s="147">
        <f t="shared" si="105"/>
        <v>0</v>
      </c>
      <c r="AE49" s="147">
        <f t="shared" si="105"/>
        <v>0</v>
      </c>
      <c r="AF49" s="147">
        <f t="shared" si="105"/>
        <v>0</v>
      </c>
      <c r="AG49" s="147">
        <f t="shared" si="105"/>
        <v>0</v>
      </c>
      <c r="AH49" s="147">
        <f t="shared" si="105"/>
        <v>0</v>
      </c>
      <c r="AI49" s="147">
        <f t="shared" si="105"/>
        <v>0</v>
      </c>
      <c r="AJ49" s="147">
        <f t="shared" si="105"/>
        <v>0</v>
      </c>
      <c r="AK49" s="149">
        <f t="shared" si="105"/>
        <v>0</v>
      </c>
      <c r="AL49" s="159">
        <f t="shared" si="105"/>
        <v>0</v>
      </c>
      <c r="AM49" s="147">
        <f t="shared" si="105"/>
        <v>0</v>
      </c>
      <c r="AN49" s="147">
        <f t="shared" si="105"/>
        <v>0</v>
      </c>
      <c r="AO49" s="147">
        <f t="shared" si="105"/>
        <v>0</v>
      </c>
      <c r="AP49" s="147">
        <f t="shared" si="105"/>
        <v>0</v>
      </c>
      <c r="AQ49" s="147">
        <f t="shared" si="105"/>
        <v>0</v>
      </c>
      <c r="AR49" s="147">
        <f t="shared" si="105"/>
        <v>0</v>
      </c>
      <c r="AS49" s="147">
        <f t="shared" si="105"/>
        <v>0</v>
      </c>
      <c r="AT49" s="147">
        <f t="shared" si="105"/>
        <v>0</v>
      </c>
      <c r="AU49" s="147">
        <f t="shared" si="105"/>
        <v>0</v>
      </c>
      <c r="AV49" s="147">
        <f t="shared" si="105"/>
        <v>0</v>
      </c>
      <c r="AW49" s="149">
        <f t="shared" si="105"/>
        <v>0</v>
      </c>
    </row>
    <row r="50" spans="1:49" s="36" customFormat="1" ht="20.149999999999999" customHeight="1" x14ac:dyDescent="0.3">
      <c r="A50" s="150">
        <v>36</v>
      </c>
      <c r="B50" s="114" t="s">
        <v>64</v>
      </c>
      <c r="C50" s="106" t="s">
        <v>56</v>
      </c>
      <c r="D50" s="142">
        <v>3</v>
      </c>
      <c r="E50" s="131">
        <f>AA50+AM50</f>
        <v>0</v>
      </c>
      <c r="F50" s="131">
        <f>AB50+AN50</f>
        <v>0</v>
      </c>
      <c r="G50" s="113">
        <f t="shared" si="2"/>
        <v>0</v>
      </c>
      <c r="H50" s="131">
        <f>AC50+AO50</f>
        <v>0</v>
      </c>
      <c r="I50" s="113">
        <f t="shared" si="4"/>
        <v>0</v>
      </c>
      <c r="J50" s="131">
        <f>AD50+AP50</f>
        <v>0</v>
      </c>
      <c r="K50" s="113">
        <f t="shared" si="6"/>
        <v>0</v>
      </c>
      <c r="L50" s="131">
        <f>AE50+AQ50</f>
        <v>0</v>
      </c>
      <c r="M50" s="113">
        <f t="shared" si="8"/>
        <v>0</v>
      </c>
      <c r="N50" s="131">
        <f>AF50+AR50</f>
        <v>0</v>
      </c>
      <c r="O50" s="113">
        <f t="shared" si="10"/>
        <v>0</v>
      </c>
      <c r="P50" s="131">
        <f>AG50+AS50</f>
        <v>0</v>
      </c>
      <c r="Q50" s="113">
        <f t="shared" si="12"/>
        <v>0</v>
      </c>
      <c r="R50" s="131">
        <f>AH50+AT50</f>
        <v>0</v>
      </c>
      <c r="S50" s="113">
        <f t="shared" si="14"/>
        <v>0</v>
      </c>
      <c r="T50" s="131">
        <f>AI50+AU50</f>
        <v>0</v>
      </c>
      <c r="U50" s="113">
        <f t="shared" si="16"/>
        <v>0</v>
      </c>
      <c r="V50" s="131">
        <f>AJ50+AV50</f>
        <v>0</v>
      </c>
      <c r="W50" s="113">
        <f t="shared" si="18"/>
        <v>0</v>
      </c>
      <c r="X50" s="131">
        <f>AK50+AW50</f>
        <v>0</v>
      </c>
      <c r="Y50" s="115">
        <f t="shared" si="20"/>
        <v>0</v>
      </c>
      <c r="Z50" s="166"/>
      <c r="AA50" s="131"/>
      <c r="AB50" s="131"/>
      <c r="AC50" s="131"/>
      <c r="AD50" s="131"/>
      <c r="AE50" s="131"/>
      <c r="AF50" s="131"/>
      <c r="AG50" s="131"/>
      <c r="AH50" s="131"/>
      <c r="AI50" s="131"/>
      <c r="AJ50" s="131"/>
      <c r="AK50" s="143"/>
      <c r="AL50" s="158"/>
      <c r="AM50" s="131"/>
      <c r="AN50" s="131"/>
      <c r="AO50" s="131"/>
      <c r="AP50" s="131"/>
      <c r="AQ50" s="131"/>
      <c r="AR50" s="131"/>
      <c r="AS50" s="131"/>
      <c r="AT50" s="131"/>
      <c r="AU50" s="131"/>
      <c r="AV50" s="131"/>
      <c r="AW50" s="143"/>
    </row>
    <row r="51" spans="1:49" s="36" customFormat="1" ht="20.149999999999999" customHeight="1" x14ac:dyDescent="0.3">
      <c r="A51" s="150">
        <v>37</v>
      </c>
      <c r="B51" s="106" t="s">
        <v>61</v>
      </c>
      <c r="C51" s="106"/>
      <c r="D51" s="142">
        <v>17</v>
      </c>
      <c r="E51" s="131">
        <f t="shared" ref="E51:E52" si="106">AA51+AM51</f>
        <v>0</v>
      </c>
      <c r="F51" s="131">
        <f t="shared" ref="F51:F52" si="107">AB51+AN51</f>
        <v>0</v>
      </c>
      <c r="G51" s="113">
        <f t="shared" si="2"/>
        <v>0</v>
      </c>
      <c r="H51" s="131">
        <f t="shared" ref="H51:H53" si="108">AC51+AO51</f>
        <v>0</v>
      </c>
      <c r="I51" s="113">
        <f t="shared" si="4"/>
        <v>0</v>
      </c>
      <c r="J51" s="131">
        <f t="shared" ref="J51:J53" si="109">AD51+AP51</f>
        <v>0</v>
      </c>
      <c r="K51" s="113">
        <f t="shared" si="6"/>
        <v>0</v>
      </c>
      <c r="L51" s="131">
        <f t="shared" ref="L51:L52" si="110">AE51+AQ51</f>
        <v>0</v>
      </c>
      <c r="M51" s="113">
        <f t="shared" si="8"/>
        <v>0</v>
      </c>
      <c r="N51" s="131"/>
      <c r="O51" s="113">
        <f t="shared" si="10"/>
        <v>0</v>
      </c>
      <c r="P51" s="131"/>
      <c r="Q51" s="113">
        <f t="shared" si="12"/>
        <v>0</v>
      </c>
      <c r="R51" s="131"/>
      <c r="S51" s="113">
        <f t="shared" si="14"/>
        <v>0</v>
      </c>
      <c r="T51" s="131"/>
      <c r="U51" s="113">
        <f t="shared" si="16"/>
        <v>0</v>
      </c>
      <c r="V51" s="131">
        <f t="shared" ref="V51:V53" si="111">AJ51+AV51</f>
        <v>0</v>
      </c>
      <c r="W51" s="113">
        <f t="shared" si="18"/>
        <v>0</v>
      </c>
      <c r="X51" s="131">
        <f t="shared" ref="X51:X53" si="112">AK51+AW51</f>
        <v>0</v>
      </c>
      <c r="Y51" s="115">
        <f t="shared" si="20"/>
        <v>0</v>
      </c>
      <c r="Z51" s="166"/>
      <c r="AA51" s="131"/>
      <c r="AB51" s="131"/>
      <c r="AC51" s="131"/>
      <c r="AD51" s="131"/>
      <c r="AE51" s="131"/>
      <c r="AF51" s="131"/>
      <c r="AG51" s="131"/>
      <c r="AH51" s="131"/>
      <c r="AI51" s="131"/>
      <c r="AJ51" s="131"/>
      <c r="AK51" s="143"/>
      <c r="AL51" s="158"/>
      <c r="AM51" s="131"/>
      <c r="AN51" s="131"/>
      <c r="AO51" s="131"/>
      <c r="AP51" s="131"/>
      <c r="AQ51" s="131"/>
      <c r="AR51" s="131"/>
      <c r="AS51" s="131"/>
      <c r="AT51" s="131"/>
      <c r="AU51" s="131"/>
      <c r="AV51" s="131"/>
      <c r="AW51" s="143"/>
    </row>
    <row r="52" spans="1:49" s="36" customFormat="1" ht="20.149999999999999" customHeight="1" x14ac:dyDescent="0.3">
      <c r="A52" s="150">
        <v>38</v>
      </c>
      <c r="B52" s="106" t="s">
        <v>63</v>
      </c>
      <c r="C52" s="106"/>
      <c r="D52" s="142">
        <v>35</v>
      </c>
      <c r="E52" s="131">
        <f t="shared" si="106"/>
        <v>0</v>
      </c>
      <c r="F52" s="131">
        <f t="shared" si="107"/>
        <v>0</v>
      </c>
      <c r="G52" s="113">
        <f t="shared" si="2"/>
        <v>0</v>
      </c>
      <c r="H52" s="131">
        <f t="shared" si="108"/>
        <v>0</v>
      </c>
      <c r="I52" s="113">
        <f t="shared" si="4"/>
        <v>0</v>
      </c>
      <c r="J52" s="131">
        <f t="shared" si="109"/>
        <v>0</v>
      </c>
      <c r="K52" s="113">
        <f t="shared" si="6"/>
        <v>0</v>
      </c>
      <c r="L52" s="131">
        <f t="shared" si="110"/>
        <v>0</v>
      </c>
      <c r="M52" s="113">
        <f t="shared" si="8"/>
        <v>0</v>
      </c>
      <c r="N52" s="131"/>
      <c r="O52" s="113">
        <f t="shared" si="10"/>
        <v>0</v>
      </c>
      <c r="P52" s="131"/>
      <c r="Q52" s="113">
        <f t="shared" si="12"/>
        <v>0</v>
      </c>
      <c r="R52" s="131"/>
      <c r="S52" s="113">
        <f t="shared" si="14"/>
        <v>0</v>
      </c>
      <c r="T52" s="131"/>
      <c r="U52" s="113">
        <f t="shared" si="16"/>
        <v>0</v>
      </c>
      <c r="V52" s="131">
        <f t="shared" si="111"/>
        <v>0</v>
      </c>
      <c r="W52" s="113">
        <f t="shared" si="18"/>
        <v>0</v>
      </c>
      <c r="X52" s="131">
        <f t="shared" si="112"/>
        <v>0</v>
      </c>
      <c r="Y52" s="115">
        <f t="shared" si="20"/>
        <v>0</v>
      </c>
      <c r="Z52" s="166"/>
      <c r="AA52" s="131"/>
      <c r="AB52" s="131"/>
      <c r="AC52" s="131"/>
      <c r="AD52" s="131"/>
      <c r="AE52" s="131"/>
      <c r="AF52" s="131"/>
      <c r="AG52" s="131"/>
      <c r="AH52" s="131"/>
      <c r="AI52" s="131"/>
      <c r="AJ52" s="131"/>
      <c r="AK52" s="143"/>
      <c r="AL52" s="158"/>
      <c r="AM52" s="131"/>
      <c r="AN52" s="131"/>
      <c r="AO52" s="131"/>
      <c r="AP52" s="131"/>
      <c r="AQ52" s="131"/>
      <c r="AR52" s="131"/>
      <c r="AS52" s="131"/>
      <c r="AT52" s="131"/>
      <c r="AU52" s="131"/>
      <c r="AV52" s="131"/>
      <c r="AW52" s="143"/>
    </row>
    <row r="53" spans="1:49" s="36" customFormat="1" ht="20.149999999999999" customHeight="1" x14ac:dyDescent="0.3">
      <c r="A53" s="150">
        <v>39</v>
      </c>
      <c r="B53" s="106" t="s">
        <v>79</v>
      </c>
      <c r="C53" s="106" t="s">
        <v>80</v>
      </c>
      <c r="D53" s="142">
        <v>3</v>
      </c>
      <c r="E53" s="131">
        <f>AA53+AM53</f>
        <v>0</v>
      </c>
      <c r="F53" s="131">
        <f>AB53+AN53</f>
        <v>0</v>
      </c>
      <c r="G53" s="113">
        <f t="shared" ref="G53" si="113">(E53+F53)/D53</f>
        <v>0</v>
      </c>
      <c r="H53" s="131">
        <f t="shared" si="108"/>
        <v>0</v>
      </c>
      <c r="I53" s="113">
        <f t="shared" si="4"/>
        <v>0</v>
      </c>
      <c r="J53" s="131">
        <f t="shared" si="109"/>
        <v>0</v>
      </c>
      <c r="K53" s="113">
        <f t="shared" si="6"/>
        <v>0</v>
      </c>
      <c r="L53" s="131">
        <f>AE53+AQ53</f>
        <v>0</v>
      </c>
      <c r="M53" s="113">
        <f t="shared" si="8"/>
        <v>0</v>
      </c>
      <c r="N53" s="131">
        <f>AF53+AR53</f>
        <v>0</v>
      </c>
      <c r="O53" s="113">
        <f t="shared" si="10"/>
        <v>0</v>
      </c>
      <c r="P53" s="131">
        <f>AG53+AS53</f>
        <v>0</v>
      </c>
      <c r="Q53" s="113">
        <f t="shared" si="12"/>
        <v>0</v>
      </c>
      <c r="R53" s="131">
        <f>AH53+AT53</f>
        <v>0</v>
      </c>
      <c r="S53" s="113">
        <f t="shared" si="14"/>
        <v>0</v>
      </c>
      <c r="T53" s="131">
        <f>AI53+AU53</f>
        <v>0</v>
      </c>
      <c r="U53" s="113">
        <f t="shared" si="16"/>
        <v>0</v>
      </c>
      <c r="V53" s="131">
        <f t="shared" si="111"/>
        <v>0</v>
      </c>
      <c r="W53" s="113">
        <f t="shared" si="18"/>
        <v>0</v>
      </c>
      <c r="X53" s="131">
        <f t="shared" si="112"/>
        <v>0</v>
      </c>
      <c r="Y53" s="115">
        <f t="shared" si="20"/>
        <v>0</v>
      </c>
      <c r="Z53" s="166"/>
      <c r="AA53" s="131"/>
      <c r="AB53" s="131"/>
      <c r="AC53" s="131"/>
      <c r="AD53" s="131"/>
      <c r="AE53" s="131"/>
      <c r="AF53" s="131"/>
      <c r="AG53" s="131"/>
      <c r="AH53" s="131"/>
      <c r="AI53" s="131"/>
      <c r="AJ53" s="131"/>
      <c r="AK53" s="143"/>
      <c r="AL53" s="158"/>
      <c r="AM53" s="131"/>
      <c r="AN53" s="131"/>
      <c r="AO53" s="131"/>
      <c r="AP53" s="131"/>
      <c r="AQ53" s="131"/>
      <c r="AR53" s="131"/>
      <c r="AS53" s="131"/>
      <c r="AT53" s="131"/>
      <c r="AU53" s="131"/>
      <c r="AV53" s="131"/>
      <c r="AW53" s="143"/>
    </row>
    <row r="54" spans="1:49" s="133" customFormat="1" ht="20.149999999999999" customHeight="1" x14ac:dyDescent="0.3">
      <c r="A54" s="281" t="s">
        <v>78</v>
      </c>
      <c r="B54" s="282"/>
      <c r="C54" s="282"/>
      <c r="D54" s="136">
        <f>SUM(D49:D53)</f>
        <v>125</v>
      </c>
      <c r="E54" s="137">
        <f>SUM(E49:E53)</f>
        <v>0</v>
      </c>
      <c r="F54" s="137">
        <f t="shared" ref="F54:AW54" si="114">SUM(F49:F53)</f>
        <v>0</v>
      </c>
      <c r="G54" s="155">
        <f>(E54+F54)/D54</f>
        <v>0</v>
      </c>
      <c r="H54" s="137">
        <f>SUM(H49:H53)</f>
        <v>0</v>
      </c>
      <c r="I54" s="155">
        <f t="shared" si="4"/>
        <v>0</v>
      </c>
      <c r="J54" s="137">
        <f t="shared" si="114"/>
        <v>0</v>
      </c>
      <c r="K54" s="155">
        <f t="shared" si="6"/>
        <v>0</v>
      </c>
      <c r="L54" s="137">
        <f t="shared" si="114"/>
        <v>0</v>
      </c>
      <c r="M54" s="155">
        <f t="shared" si="8"/>
        <v>0</v>
      </c>
      <c r="N54" s="137">
        <f t="shared" si="114"/>
        <v>0</v>
      </c>
      <c r="O54" s="155">
        <f t="shared" si="10"/>
        <v>0</v>
      </c>
      <c r="P54" s="137">
        <f t="shared" si="114"/>
        <v>0</v>
      </c>
      <c r="Q54" s="155">
        <f t="shared" si="12"/>
        <v>0</v>
      </c>
      <c r="R54" s="137">
        <f t="shared" si="114"/>
        <v>0</v>
      </c>
      <c r="S54" s="155">
        <f t="shared" si="14"/>
        <v>0</v>
      </c>
      <c r="T54" s="137">
        <f t="shared" si="114"/>
        <v>0</v>
      </c>
      <c r="U54" s="155">
        <f t="shared" si="16"/>
        <v>0</v>
      </c>
      <c r="V54" s="137">
        <f t="shared" si="114"/>
        <v>0</v>
      </c>
      <c r="W54" s="155">
        <f t="shared" si="18"/>
        <v>0</v>
      </c>
      <c r="X54" s="137">
        <f t="shared" si="114"/>
        <v>0</v>
      </c>
      <c r="Y54" s="162">
        <f t="shared" si="20"/>
        <v>0</v>
      </c>
      <c r="Z54" s="169">
        <f t="shared" si="114"/>
        <v>0</v>
      </c>
      <c r="AA54" s="137">
        <f t="shared" si="114"/>
        <v>0</v>
      </c>
      <c r="AB54" s="137">
        <f t="shared" si="114"/>
        <v>0</v>
      </c>
      <c r="AC54" s="137">
        <f t="shared" si="114"/>
        <v>0</v>
      </c>
      <c r="AD54" s="137">
        <f t="shared" si="114"/>
        <v>0</v>
      </c>
      <c r="AE54" s="137">
        <f t="shared" si="114"/>
        <v>0</v>
      </c>
      <c r="AF54" s="137">
        <f t="shared" si="114"/>
        <v>0</v>
      </c>
      <c r="AG54" s="137">
        <f t="shared" si="114"/>
        <v>0</v>
      </c>
      <c r="AH54" s="137">
        <f t="shared" si="114"/>
        <v>0</v>
      </c>
      <c r="AI54" s="137">
        <f t="shared" si="114"/>
        <v>0</v>
      </c>
      <c r="AJ54" s="137">
        <f t="shared" si="114"/>
        <v>0</v>
      </c>
      <c r="AK54" s="138">
        <f t="shared" si="114"/>
        <v>0</v>
      </c>
      <c r="AL54" s="163">
        <f t="shared" si="114"/>
        <v>0</v>
      </c>
      <c r="AM54" s="137">
        <f t="shared" si="114"/>
        <v>0</v>
      </c>
      <c r="AN54" s="137">
        <f t="shared" si="114"/>
        <v>0</v>
      </c>
      <c r="AO54" s="137">
        <f t="shared" si="114"/>
        <v>0</v>
      </c>
      <c r="AP54" s="137">
        <f t="shared" si="114"/>
        <v>0</v>
      </c>
      <c r="AQ54" s="137">
        <f t="shared" si="114"/>
        <v>0</v>
      </c>
      <c r="AR54" s="137">
        <f t="shared" si="114"/>
        <v>0</v>
      </c>
      <c r="AS54" s="137">
        <f t="shared" si="114"/>
        <v>0</v>
      </c>
      <c r="AT54" s="137">
        <f t="shared" si="114"/>
        <v>0</v>
      </c>
      <c r="AU54" s="137">
        <f t="shared" si="114"/>
        <v>0</v>
      </c>
      <c r="AV54" s="137">
        <f t="shared" si="114"/>
        <v>0</v>
      </c>
      <c r="AW54" s="138">
        <f t="shared" si="114"/>
        <v>0</v>
      </c>
    </row>
    <row r="55" spans="1:49" s="135" customFormat="1" ht="20.149999999999999" customHeight="1" x14ac:dyDescent="0.3">
      <c r="A55" s="275" t="s">
        <v>93</v>
      </c>
      <c r="B55" s="276"/>
      <c r="C55" s="276"/>
      <c r="D55" s="139">
        <f>D54+D45</f>
        <v>671</v>
      </c>
      <c r="E55" s="140">
        <f>E45+E54</f>
        <v>0</v>
      </c>
      <c r="F55" s="140">
        <f>F45+F54</f>
        <v>0</v>
      </c>
      <c r="G55" s="157">
        <f>(E55+F55)/D55</f>
        <v>0</v>
      </c>
      <c r="H55" s="140">
        <f>H45+H54</f>
        <v>0</v>
      </c>
      <c r="I55" s="157">
        <f t="shared" si="4"/>
        <v>0</v>
      </c>
      <c r="J55" s="140">
        <f>J45+J54</f>
        <v>0</v>
      </c>
      <c r="K55" s="157">
        <f t="shared" si="6"/>
        <v>0</v>
      </c>
      <c r="L55" s="140">
        <f>L45+L54</f>
        <v>0</v>
      </c>
      <c r="M55" s="157">
        <f t="shared" si="8"/>
        <v>0</v>
      </c>
      <c r="N55" s="140">
        <f>N45+N54</f>
        <v>0</v>
      </c>
      <c r="O55" s="157">
        <f t="shared" si="10"/>
        <v>0</v>
      </c>
      <c r="P55" s="140">
        <f>P45+P54</f>
        <v>0</v>
      </c>
      <c r="Q55" s="157">
        <f t="shared" si="12"/>
        <v>0</v>
      </c>
      <c r="R55" s="140">
        <f>R45+R54</f>
        <v>0</v>
      </c>
      <c r="S55" s="157">
        <f t="shared" si="14"/>
        <v>0</v>
      </c>
      <c r="T55" s="140">
        <f>T45+T54</f>
        <v>0</v>
      </c>
      <c r="U55" s="157">
        <f t="shared" si="16"/>
        <v>0</v>
      </c>
      <c r="V55" s="140">
        <f>V45+V54</f>
        <v>0</v>
      </c>
      <c r="W55" s="157">
        <f t="shared" si="18"/>
        <v>0</v>
      </c>
      <c r="X55" s="140">
        <f>X45+X54</f>
        <v>0</v>
      </c>
      <c r="Y55" s="165">
        <f t="shared" si="20"/>
        <v>0</v>
      </c>
      <c r="Z55" s="170">
        <f t="shared" ref="Z55:AW55" si="115">Z45+Z54</f>
        <v>0</v>
      </c>
      <c r="AA55" s="140">
        <f t="shared" si="115"/>
        <v>0</v>
      </c>
      <c r="AB55" s="140">
        <f t="shared" si="115"/>
        <v>0</v>
      </c>
      <c r="AC55" s="140">
        <f t="shared" si="115"/>
        <v>0</v>
      </c>
      <c r="AD55" s="140">
        <f t="shared" si="115"/>
        <v>0</v>
      </c>
      <c r="AE55" s="140">
        <f t="shared" si="115"/>
        <v>0</v>
      </c>
      <c r="AF55" s="140">
        <f t="shared" si="115"/>
        <v>0</v>
      </c>
      <c r="AG55" s="140">
        <f t="shared" si="115"/>
        <v>0</v>
      </c>
      <c r="AH55" s="140">
        <f t="shared" si="115"/>
        <v>0</v>
      </c>
      <c r="AI55" s="140">
        <f t="shared" si="115"/>
        <v>0</v>
      </c>
      <c r="AJ55" s="140">
        <f t="shared" si="115"/>
        <v>0</v>
      </c>
      <c r="AK55" s="141">
        <f t="shared" si="115"/>
        <v>0</v>
      </c>
      <c r="AL55" s="164">
        <f t="shared" si="115"/>
        <v>0</v>
      </c>
      <c r="AM55" s="140">
        <f t="shared" si="115"/>
        <v>0</v>
      </c>
      <c r="AN55" s="140">
        <f t="shared" si="115"/>
        <v>0</v>
      </c>
      <c r="AO55" s="140">
        <f t="shared" si="115"/>
        <v>0</v>
      </c>
      <c r="AP55" s="140">
        <f t="shared" si="115"/>
        <v>0</v>
      </c>
      <c r="AQ55" s="140">
        <f t="shared" si="115"/>
        <v>0</v>
      </c>
      <c r="AR55" s="140">
        <f t="shared" si="115"/>
        <v>0</v>
      </c>
      <c r="AS55" s="140">
        <f t="shared" si="115"/>
        <v>0</v>
      </c>
      <c r="AT55" s="140">
        <f t="shared" si="115"/>
        <v>0</v>
      </c>
      <c r="AU55" s="140">
        <f t="shared" si="115"/>
        <v>0</v>
      </c>
      <c r="AV55" s="140">
        <f t="shared" si="115"/>
        <v>0</v>
      </c>
      <c r="AW55" s="141">
        <f t="shared" si="115"/>
        <v>0</v>
      </c>
    </row>
  </sheetData>
  <autoFilter ref="A4:AW55"/>
  <mergeCells count="34">
    <mergeCell ref="A54:C54"/>
    <mergeCell ref="X3:Y3"/>
    <mergeCell ref="AA3:AD3"/>
    <mergeCell ref="AK3:AK4"/>
    <mergeCell ref="T3:W3"/>
    <mergeCell ref="AI3:AJ3"/>
    <mergeCell ref="A55:C55"/>
    <mergeCell ref="E3:K3"/>
    <mergeCell ref="L3:S3"/>
    <mergeCell ref="A2:A4"/>
    <mergeCell ref="B2:B4"/>
    <mergeCell ref="B34:B37"/>
    <mergeCell ref="B39:B43"/>
    <mergeCell ref="A45:C45"/>
    <mergeCell ref="B16:B20"/>
    <mergeCell ref="B22:B26"/>
    <mergeCell ref="B28:B32"/>
    <mergeCell ref="B5:B10"/>
    <mergeCell ref="D3:D4"/>
    <mergeCell ref="B12:B14"/>
    <mergeCell ref="A46:AW46"/>
    <mergeCell ref="B47:B48"/>
    <mergeCell ref="A1:AW1"/>
    <mergeCell ref="AE3:AH3"/>
    <mergeCell ref="AU3:AV3"/>
    <mergeCell ref="AM3:AP3"/>
    <mergeCell ref="AQ3:AT3"/>
    <mergeCell ref="C2:C4"/>
    <mergeCell ref="AW3:AW4"/>
    <mergeCell ref="AL3:AL4"/>
    <mergeCell ref="Z3:Z4"/>
    <mergeCell ref="Z2:AK2"/>
    <mergeCell ref="AL2:AW2"/>
    <mergeCell ref="D2:Y2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activeCell="J6" sqref="J6"/>
    </sheetView>
  </sheetViews>
  <sheetFormatPr defaultColWidth="9" defaultRowHeight="14" x14ac:dyDescent="0.3"/>
  <cols>
    <col min="1" max="1" width="7.58203125" style="1" customWidth="1"/>
    <col min="2" max="2" width="27.5" style="1" customWidth="1"/>
    <col min="3" max="3" width="23.4140625" style="1" customWidth="1"/>
    <col min="4" max="4" width="21.9140625" style="1" customWidth="1"/>
    <col min="5" max="16384" width="9" style="1"/>
  </cols>
  <sheetData>
    <row r="1" spans="1:4" ht="45" customHeight="1" x14ac:dyDescent="0.3">
      <c r="A1" s="240" t="s">
        <v>188</v>
      </c>
      <c r="B1" s="240"/>
      <c r="C1" s="240"/>
      <c r="D1" s="240"/>
    </row>
    <row r="2" spans="1:4" ht="65.5" customHeight="1" x14ac:dyDescent="0.3">
      <c r="A2" s="219" t="s">
        <v>179</v>
      </c>
      <c r="B2" s="219" t="s">
        <v>191</v>
      </c>
      <c r="C2" s="220" t="s">
        <v>189</v>
      </c>
      <c r="D2" s="220" t="s">
        <v>180</v>
      </c>
    </row>
    <row r="3" spans="1:4" s="171" customFormat="1" ht="31" customHeight="1" x14ac:dyDescent="0.3">
      <c r="A3" s="221">
        <v>1</v>
      </c>
      <c r="B3" s="221" t="s">
        <v>157</v>
      </c>
      <c r="C3" s="222">
        <v>4</v>
      </c>
      <c r="D3" s="289" t="s">
        <v>190</v>
      </c>
    </row>
    <row r="4" spans="1:4" ht="31" customHeight="1" x14ac:dyDescent="0.3">
      <c r="A4" s="221">
        <v>2</v>
      </c>
      <c r="B4" s="219" t="s">
        <v>181</v>
      </c>
      <c r="C4" s="222">
        <v>4</v>
      </c>
      <c r="D4" s="289"/>
    </row>
    <row r="5" spans="1:4" ht="31" customHeight="1" x14ac:dyDescent="0.3">
      <c r="A5" s="221">
        <v>3</v>
      </c>
      <c r="B5" s="219" t="s">
        <v>182</v>
      </c>
      <c r="C5" s="222">
        <v>5</v>
      </c>
      <c r="D5" s="289"/>
    </row>
    <row r="6" spans="1:4" ht="31" customHeight="1" x14ac:dyDescent="0.3">
      <c r="A6" s="221">
        <v>4</v>
      </c>
      <c r="B6" s="219" t="s">
        <v>183</v>
      </c>
      <c r="C6" s="222">
        <v>4</v>
      </c>
      <c r="D6" s="289"/>
    </row>
    <row r="7" spans="1:4" s="171" customFormat="1" ht="31" customHeight="1" x14ac:dyDescent="0.3">
      <c r="A7" s="221">
        <v>5</v>
      </c>
      <c r="B7" s="221" t="s">
        <v>192</v>
      </c>
      <c r="C7" s="222">
        <v>4</v>
      </c>
      <c r="D7" s="289"/>
    </row>
    <row r="8" spans="1:4" s="171" customFormat="1" ht="31" customHeight="1" x14ac:dyDescent="0.3">
      <c r="A8" s="221">
        <v>6</v>
      </c>
      <c r="B8" s="221" t="s">
        <v>184</v>
      </c>
      <c r="C8" s="222">
        <v>4</v>
      </c>
      <c r="D8" s="289"/>
    </row>
    <row r="9" spans="1:4" ht="31" customHeight="1" x14ac:dyDescent="0.3">
      <c r="A9" s="221">
        <v>7</v>
      </c>
      <c r="B9" s="219" t="s">
        <v>185</v>
      </c>
      <c r="C9" s="222">
        <v>5</v>
      </c>
      <c r="D9" s="289"/>
    </row>
    <row r="10" spans="1:4" ht="31" customHeight="1" x14ac:dyDescent="0.3">
      <c r="A10" s="221">
        <v>8</v>
      </c>
      <c r="B10" s="219" t="s">
        <v>186</v>
      </c>
      <c r="C10" s="222">
        <v>4</v>
      </c>
      <c r="D10" s="289"/>
    </row>
    <row r="11" spans="1:4" ht="31" customHeight="1" x14ac:dyDescent="0.3">
      <c r="A11" s="221">
        <v>9</v>
      </c>
      <c r="B11" s="219" t="s">
        <v>187</v>
      </c>
      <c r="C11" s="222">
        <v>4</v>
      </c>
      <c r="D11" s="289"/>
    </row>
    <row r="12" spans="1:4" ht="31" customHeight="1" x14ac:dyDescent="0.3">
      <c r="A12" s="221">
        <v>10</v>
      </c>
      <c r="B12" s="219" t="s">
        <v>193</v>
      </c>
      <c r="C12" s="222">
        <v>2</v>
      </c>
      <c r="D12" s="289"/>
    </row>
    <row r="13" spans="1:4" s="171" customFormat="1" ht="31" customHeight="1" x14ac:dyDescent="0.3">
      <c r="A13" s="287" t="s">
        <v>177</v>
      </c>
      <c r="B13" s="288"/>
      <c r="C13" s="222">
        <f>SUM(C3:C12)</f>
        <v>40</v>
      </c>
      <c r="D13" s="289"/>
    </row>
  </sheetData>
  <mergeCells count="3">
    <mergeCell ref="A13:B13"/>
    <mergeCell ref="D3:D13"/>
    <mergeCell ref="A1:D1"/>
  </mergeCells>
  <phoneticPr fontId="2" type="noConversion"/>
  <pageMargins left="0.70866141732283472" right="0.70866141732283472" top="1.1417322834645669" bottom="1.1417322834645669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9"/>
  <sheetViews>
    <sheetView workbookViewId="0">
      <pane ySplit="4" topLeftCell="A5" activePane="bottomLeft" state="frozenSplit"/>
      <selection pane="bottomLeft" activeCell="Y4" sqref="X1:Y1048576"/>
    </sheetView>
  </sheetViews>
  <sheetFormatPr defaultColWidth="9" defaultRowHeight="14" x14ac:dyDescent="0.3"/>
  <cols>
    <col min="1" max="1" width="4" style="1" customWidth="1"/>
    <col min="2" max="2" width="8.58203125" style="1" customWidth="1"/>
    <col min="3" max="4" width="6.33203125" style="1" customWidth="1"/>
    <col min="5" max="6" width="5.75" style="130" customWidth="1"/>
    <col min="7" max="7" width="8.33203125" style="1" customWidth="1"/>
    <col min="8" max="8" width="5.75" style="130" customWidth="1"/>
    <col min="9" max="9" width="7.58203125" style="1" customWidth="1"/>
    <col min="10" max="10" width="5.75" style="130" customWidth="1"/>
    <col min="11" max="11" width="7.58203125" style="1" customWidth="1"/>
    <col min="12" max="12" width="5.75" style="130" customWidth="1"/>
    <col min="13" max="13" width="7.58203125" style="1" customWidth="1"/>
    <col min="14" max="14" width="5.75" style="130" customWidth="1"/>
    <col min="15" max="15" width="8.25" style="1" customWidth="1"/>
    <col min="16" max="16" width="5.75" style="130" customWidth="1"/>
    <col min="17" max="17" width="7.58203125" style="1" customWidth="1"/>
    <col min="18" max="18" width="5.75" style="130" customWidth="1"/>
    <col min="19" max="19" width="7.58203125" style="1" customWidth="1"/>
    <col min="20" max="20" width="5.75" style="130" customWidth="1"/>
    <col min="21" max="21" width="8.08203125" style="1" customWidth="1"/>
    <col min="22" max="22" width="5.75" style="130" customWidth="1"/>
    <col min="23" max="23" width="8.83203125" style="1" customWidth="1"/>
    <col min="24" max="24" width="5.33203125" style="130" customWidth="1"/>
    <col min="25" max="25" width="7.75" style="1" customWidth="1"/>
    <col min="26" max="30" width="5.75" style="130" customWidth="1"/>
    <col min="31" max="34" width="5.75" style="216" customWidth="1"/>
    <col min="35" max="35" width="4.58203125" style="130" customWidth="1"/>
    <col min="36" max="36" width="6" style="130" customWidth="1"/>
    <col min="37" max="38" width="7.33203125" style="130" customWidth="1"/>
    <col min="39" max="41" width="5.58203125" style="130" customWidth="1"/>
    <col min="42" max="42" width="7.58203125" style="217" customWidth="1"/>
    <col min="43" max="46" width="5.58203125" style="130" customWidth="1"/>
    <col min="47" max="47" width="7.58203125" style="217" customWidth="1"/>
    <col min="48" max="48" width="5.58203125" style="130" customWidth="1"/>
    <col min="49" max="49" width="8.75" style="217" customWidth="1"/>
    <col min="50" max="53" width="5.58203125" style="130" customWidth="1"/>
    <col min="54" max="54" width="10.25" style="218" customWidth="1"/>
    <col min="55" max="59" width="6.58203125" style="218" customWidth="1"/>
    <col min="60" max="60" width="27.33203125" style="218" customWidth="1"/>
    <col min="61" max="16384" width="9" style="1"/>
  </cols>
  <sheetData>
    <row r="1" spans="1:60" ht="30" customHeight="1" x14ac:dyDescent="0.3">
      <c r="A1" s="261" t="s">
        <v>178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  <c r="S1" s="261"/>
      <c r="T1" s="261"/>
      <c r="U1" s="261"/>
      <c r="V1" s="261"/>
      <c r="W1" s="261"/>
      <c r="X1" s="261"/>
      <c r="Y1" s="261"/>
      <c r="Z1" s="261"/>
      <c r="AA1" s="261"/>
      <c r="AB1" s="261"/>
      <c r="AC1" s="261"/>
      <c r="AD1" s="261"/>
      <c r="AE1" s="261"/>
      <c r="AF1" s="261"/>
      <c r="AG1" s="261"/>
      <c r="AH1" s="261"/>
      <c r="AI1" s="261"/>
      <c r="AJ1" s="261"/>
      <c r="AK1" s="261"/>
      <c r="AL1" s="261"/>
      <c r="AM1" s="261"/>
      <c r="AN1" s="261"/>
      <c r="AO1" s="261"/>
      <c r="AP1" s="261"/>
      <c r="AQ1" s="261"/>
      <c r="AR1" s="261"/>
      <c r="AS1" s="261"/>
      <c r="AT1" s="261"/>
      <c r="AU1" s="261"/>
      <c r="AV1" s="261"/>
      <c r="AW1" s="261"/>
      <c r="AX1" s="261"/>
      <c r="AY1" s="261"/>
      <c r="AZ1" s="261"/>
      <c r="BA1" s="261"/>
      <c r="BB1" s="261"/>
      <c r="BC1" s="261"/>
      <c r="BD1" s="261"/>
      <c r="BE1" s="261"/>
      <c r="BF1" s="261"/>
      <c r="BG1" s="261"/>
      <c r="BH1" s="261"/>
    </row>
    <row r="2" spans="1:60" ht="30" customHeight="1" x14ac:dyDescent="0.3">
      <c r="A2" s="278" t="s">
        <v>99</v>
      </c>
      <c r="B2" s="280" t="s">
        <v>102</v>
      </c>
      <c r="C2" s="273" t="s">
        <v>103</v>
      </c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273"/>
      <c r="Q2" s="273"/>
      <c r="R2" s="273"/>
      <c r="S2" s="273"/>
      <c r="T2" s="270"/>
      <c r="U2" s="273"/>
      <c r="V2" s="270"/>
      <c r="W2" s="273"/>
      <c r="X2" s="270"/>
      <c r="Y2" s="274"/>
      <c r="Z2" s="269" t="s">
        <v>90</v>
      </c>
      <c r="AA2" s="270"/>
      <c r="AB2" s="270"/>
      <c r="AC2" s="270"/>
      <c r="AD2" s="270"/>
      <c r="AE2" s="270"/>
      <c r="AF2" s="270"/>
      <c r="AG2" s="270"/>
      <c r="AH2" s="270"/>
      <c r="AI2" s="270"/>
      <c r="AJ2" s="270"/>
      <c r="AK2" s="270"/>
      <c r="AL2" s="271"/>
      <c r="AM2" s="295" t="s">
        <v>104</v>
      </c>
      <c r="AN2" s="270" t="s">
        <v>105</v>
      </c>
      <c r="AO2" s="270"/>
      <c r="AP2" s="270"/>
      <c r="AQ2" s="270"/>
      <c r="AR2" s="270"/>
      <c r="AS2" s="270"/>
      <c r="AT2" s="270"/>
      <c r="AU2" s="270"/>
      <c r="AV2" s="270"/>
      <c r="AW2" s="270"/>
      <c r="AX2" s="270"/>
      <c r="AY2" s="270"/>
      <c r="AZ2" s="270"/>
      <c r="BA2" s="270"/>
      <c r="BB2" s="270" t="s">
        <v>106</v>
      </c>
      <c r="BC2" s="270"/>
      <c r="BD2" s="270"/>
      <c r="BE2" s="270"/>
      <c r="BF2" s="270"/>
      <c r="BG2" s="270"/>
      <c r="BH2" s="298" t="s">
        <v>107</v>
      </c>
    </row>
    <row r="3" spans="1:60" s="36" customFormat="1" ht="30" customHeight="1" x14ac:dyDescent="0.3">
      <c r="A3" s="279"/>
      <c r="B3" s="277"/>
      <c r="C3" s="301" t="s">
        <v>108</v>
      </c>
      <c r="D3" s="248"/>
      <c r="E3" s="277" t="s">
        <v>109</v>
      </c>
      <c r="F3" s="277"/>
      <c r="G3" s="277"/>
      <c r="H3" s="277"/>
      <c r="I3" s="277"/>
      <c r="J3" s="277"/>
      <c r="K3" s="277"/>
      <c r="L3" s="277" t="s">
        <v>110</v>
      </c>
      <c r="M3" s="277"/>
      <c r="N3" s="277"/>
      <c r="O3" s="277"/>
      <c r="P3" s="277"/>
      <c r="Q3" s="277"/>
      <c r="R3" s="277"/>
      <c r="S3" s="277"/>
      <c r="T3" s="263" t="s">
        <v>111</v>
      </c>
      <c r="U3" s="265"/>
      <c r="V3" s="263"/>
      <c r="W3" s="265"/>
      <c r="X3" s="263" t="s">
        <v>87</v>
      </c>
      <c r="Y3" s="286"/>
      <c r="Z3" s="268" t="s">
        <v>112</v>
      </c>
      <c r="AA3" s="262" t="s">
        <v>113</v>
      </c>
      <c r="AB3" s="262"/>
      <c r="AC3" s="262"/>
      <c r="AD3" s="262"/>
      <c r="AE3" s="262" t="s">
        <v>114</v>
      </c>
      <c r="AF3" s="262"/>
      <c r="AG3" s="262"/>
      <c r="AH3" s="262"/>
      <c r="AI3" s="263" t="s">
        <v>115</v>
      </c>
      <c r="AJ3" s="263"/>
      <c r="AK3" s="263" t="s">
        <v>116</v>
      </c>
      <c r="AL3" s="294" t="s">
        <v>117</v>
      </c>
      <c r="AM3" s="296"/>
      <c r="AN3" s="262" t="s">
        <v>118</v>
      </c>
      <c r="AO3" s="262"/>
      <c r="AP3" s="262"/>
      <c r="AQ3" s="262"/>
      <c r="AR3" s="262"/>
      <c r="AS3" s="263" t="s">
        <v>74</v>
      </c>
      <c r="AT3" s="263"/>
      <c r="AU3" s="263"/>
      <c r="AV3" s="263" t="s">
        <v>87</v>
      </c>
      <c r="AW3" s="263"/>
      <c r="AX3" s="262" t="s">
        <v>114</v>
      </c>
      <c r="AY3" s="262"/>
      <c r="AZ3" s="262"/>
      <c r="BA3" s="262"/>
      <c r="BB3" s="302" t="s">
        <v>119</v>
      </c>
      <c r="BC3" s="302" t="s">
        <v>120</v>
      </c>
      <c r="BD3" s="302"/>
      <c r="BE3" s="302"/>
      <c r="BF3" s="302"/>
      <c r="BG3" s="302"/>
      <c r="BH3" s="299"/>
    </row>
    <row r="4" spans="1:60" s="36" customFormat="1" ht="30" customHeight="1" x14ac:dyDescent="0.3">
      <c r="A4" s="279"/>
      <c r="B4" s="277"/>
      <c r="C4" s="177" t="s">
        <v>121</v>
      </c>
      <c r="D4" s="177" t="s">
        <v>122</v>
      </c>
      <c r="E4" s="175" t="s">
        <v>124</v>
      </c>
      <c r="F4" s="175" t="s">
        <v>125</v>
      </c>
      <c r="G4" s="177" t="s">
        <v>69</v>
      </c>
      <c r="H4" s="175" t="s">
        <v>98</v>
      </c>
      <c r="I4" s="177" t="s">
        <v>126</v>
      </c>
      <c r="J4" s="175" t="s">
        <v>127</v>
      </c>
      <c r="K4" s="177" t="s">
        <v>128</v>
      </c>
      <c r="L4" s="175" t="s">
        <v>129</v>
      </c>
      <c r="M4" s="110" t="s">
        <v>92</v>
      </c>
      <c r="N4" s="175" t="s">
        <v>130</v>
      </c>
      <c r="O4" s="110" t="s">
        <v>92</v>
      </c>
      <c r="P4" s="175" t="s">
        <v>131</v>
      </c>
      <c r="Q4" s="110" t="s">
        <v>132</v>
      </c>
      <c r="R4" s="175" t="s">
        <v>133</v>
      </c>
      <c r="S4" s="128" t="s">
        <v>92</v>
      </c>
      <c r="T4" s="176" t="s">
        <v>134</v>
      </c>
      <c r="U4" s="113" t="s">
        <v>135</v>
      </c>
      <c r="V4" s="176" t="s">
        <v>136</v>
      </c>
      <c r="W4" s="113" t="s">
        <v>137</v>
      </c>
      <c r="X4" s="176" t="s">
        <v>86</v>
      </c>
      <c r="Y4" s="182" t="s">
        <v>138</v>
      </c>
      <c r="Z4" s="268"/>
      <c r="AA4" s="175" t="s">
        <v>139</v>
      </c>
      <c r="AB4" s="175" t="s">
        <v>18</v>
      </c>
      <c r="AC4" s="175" t="s">
        <v>140</v>
      </c>
      <c r="AD4" s="175" t="s">
        <v>141</v>
      </c>
      <c r="AE4" s="175" t="s">
        <v>142</v>
      </c>
      <c r="AF4" s="175" t="s">
        <v>143</v>
      </c>
      <c r="AG4" s="175" t="s">
        <v>131</v>
      </c>
      <c r="AH4" s="175" t="s">
        <v>144</v>
      </c>
      <c r="AI4" s="176" t="s">
        <v>97</v>
      </c>
      <c r="AJ4" s="176" t="s">
        <v>100</v>
      </c>
      <c r="AK4" s="263"/>
      <c r="AL4" s="294"/>
      <c r="AM4" s="297"/>
      <c r="AN4" s="175" t="s">
        <v>123</v>
      </c>
      <c r="AO4" s="175" t="s">
        <v>18</v>
      </c>
      <c r="AP4" s="107" t="s">
        <v>92</v>
      </c>
      <c r="AQ4" s="175" t="s">
        <v>145</v>
      </c>
      <c r="AR4" s="175" t="s">
        <v>146</v>
      </c>
      <c r="AS4" s="175" t="s">
        <v>147</v>
      </c>
      <c r="AT4" s="176" t="s">
        <v>148</v>
      </c>
      <c r="AU4" s="113" t="s">
        <v>149</v>
      </c>
      <c r="AV4" s="176" t="s">
        <v>150</v>
      </c>
      <c r="AW4" s="113" t="s">
        <v>151</v>
      </c>
      <c r="AX4" s="175" t="s">
        <v>129</v>
      </c>
      <c r="AY4" s="175" t="s">
        <v>130</v>
      </c>
      <c r="AZ4" s="175" t="s">
        <v>131</v>
      </c>
      <c r="BA4" s="175" t="s">
        <v>152</v>
      </c>
      <c r="BB4" s="302"/>
      <c r="BC4" s="172" t="s">
        <v>86</v>
      </c>
      <c r="BD4" s="172" t="s">
        <v>153</v>
      </c>
      <c r="BE4" s="172" t="s">
        <v>154</v>
      </c>
      <c r="BF4" s="172" t="s">
        <v>155</v>
      </c>
      <c r="BG4" s="172" t="s">
        <v>156</v>
      </c>
      <c r="BH4" s="300"/>
    </row>
    <row r="5" spans="1:60" s="36" customFormat="1" ht="30" customHeight="1" x14ac:dyDescent="0.3">
      <c r="A5" s="109">
        <v>1</v>
      </c>
      <c r="B5" s="183" t="s">
        <v>157</v>
      </c>
      <c r="C5" s="175">
        <v>82</v>
      </c>
      <c r="D5" s="175">
        <f t="shared" ref="D5:F12" si="0">Z5+AM5</f>
        <v>75</v>
      </c>
      <c r="E5" s="175">
        <f t="shared" si="0"/>
        <v>10</v>
      </c>
      <c r="F5" s="175">
        <f t="shared" si="0"/>
        <v>22</v>
      </c>
      <c r="G5" s="113">
        <f>(E5+F5)/C5</f>
        <v>0.3902439024390244</v>
      </c>
      <c r="H5" s="175">
        <f t="shared" ref="H5:H12" si="1">AC5+AQ5</f>
        <v>21</v>
      </c>
      <c r="I5" s="113">
        <f>H5/C5</f>
        <v>0.25609756097560976</v>
      </c>
      <c r="J5" s="175">
        <f>AD5+AR5</f>
        <v>22</v>
      </c>
      <c r="K5" s="113">
        <f>J5/C5</f>
        <v>0.26829268292682928</v>
      </c>
      <c r="L5" s="175">
        <f>AE5+AX5</f>
        <v>31</v>
      </c>
      <c r="M5" s="113">
        <f>L5/C5</f>
        <v>0.37804878048780488</v>
      </c>
      <c r="N5" s="175">
        <v>33</v>
      </c>
      <c r="O5" s="113">
        <f>N5/C5</f>
        <v>0.40243902439024393</v>
      </c>
      <c r="P5" s="175">
        <f>AG5+AZ5</f>
        <v>14</v>
      </c>
      <c r="Q5" s="113">
        <f>P5/C5</f>
        <v>0.17073170731707318</v>
      </c>
      <c r="R5" s="175">
        <f>AH5+BA5</f>
        <v>5</v>
      </c>
      <c r="S5" s="113">
        <f>R5/C5</f>
        <v>6.097560975609756E-2</v>
      </c>
      <c r="T5" s="175">
        <f t="shared" ref="T5:T12" si="2">AI5+AS5</f>
        <v>5</v>
      </c>
      <c r="U5" s="113">
        <f>T5/C5</f>
        <v>6.097560975609756E-2</v>
      </c>
      <c r="V5" s="175">
        <f t="shared" ref="V5:V12" si="3">AJ5+AT5</f>
        <v>65</v>
      </c>
      <c r="W5" s="113">
        <f>V5/C5</f>
        <v>0.79268292682926833</v>
      </c>
      <c r="X5" s="175">
        <f t="shared" ref="X5:X12" si="4">AK5+AV5</f>
        <v>55</v>
      </c>
      <c r="Y5" s="115">
        <f>X5/C5</f>
        <v>0.67073170731707321</v>
      </c>
      <c r="Z5" s="184">
        <f>AA5+AB5+AC5+AD5</f>
        <v>41</v>
      </c>
      <c r="AA5" s="175">
        <v>2</v>
      </c>
      <c r="AB5" s="175">
        <v>10</v>
      </c>
      <c r="AC5" s="175">
        <v>9</v>
      </c>
      <c r="AD5" s="175">
        <v>20</v>
      </c>
      <c r="AE5" s="175">
        <v>27</v>
      </c>
      <c r="AF5" s="12">
        <v>11</v>
      </c>
      <c r="AG5" s="175">
        <v>3</v>
      </c>
      <c r="AH5" s="175">
        <v>0</v>
      </c>
      <c r="AI5" s="175"/>
      <c r="AJ5" s="175">
        <v>39</v>
      </c>
      <c r="AK5" s="175">
        <v>21</v>
      </c>
      <c r="AL5" s="185">
        <v>1</v>
      </c>
      <c r="AM5" s="186">
        <f>AN5+AO5+AQ5+AR5</f>
        <v>34</v>
      </c>
      <c r="AN5" s="175">
        <v>8</v>
      </c>
      <c r="AO5" s="175">
        <v>12</v>
      </c>
      <c r="AP5" s="107">
        <f t="shared" ref="AP5:AP12" si="5">(AN5+AO5)/AM5</f>
        <v>0.58823529411764708</v>
      </c>
      <c r="AQ5" s="175">
        <v>12</v>
      </c>
      <c r="AR5" s="175">
        <v>2</v>
      </c>
      <c r="AS5" s="175">
        <v>5</v>
      </c>
      <c r="AT5" s="175">
        <v>26</v>
      </c>
      <c r="AU5" s="107">
        <f>(AS5+AT5)/AM5</f>
        <v>0.91176470588235292</v>
      </c>
      <c r="AV5" s="175">
        <v>34</v>
      </c>
      <c r="AW5" s="107">
        <f>AV5/AM5</f>
        <v>1</v>
      </c>
      <c r="AX5" s="175">
        <v>4</v>
      </c>
      <c r="AY5" s="175">
        <v>14</v>
      </c>
      <c r="AZ5" s="175">
        <v>11</v>
      </c>
      <c r="BA5" s="175">
        <v>5</v>
      </c>
      <c r="BB5" s="187">
        <v>2</v>
      </c>
      <c r="BC5" s="173">
        <f>SUM(BD5:BG5)</f>
        <v>10</v>
      </c>
      <c r="BD5" s="47">
        <v>6</v>
      </c>
      <c r="BE5" s="47">
        <v>3</v>
      </c>
      <c r="BF5" s="47">
        <v>0</v>
      </c>
      <c r="BG5" s="47">
        <v>1</v>
      </c>
      <c r="BH5" s="188" t="s">
        <v>158</v>
      </c>
    </row>
    <row r="6" spans="1:60" s="36" customFormat="1" ht="30" customHeight="1" x14ac:dyDescent="0.3">
      <c r="A6" s="179">
        <v>2</v>
      </c>
      <c r="B6" s="183" t="s">
        <v>159</v>
      </c>
      <c r="C6" s="177">
        <v>81</v>
      </c>
      <c r="D6" s="175">
        <f t="shared" si="0"/>
        <v>81</v>
      </c>
      <c r="E6" s="175">
        <f t="shared" si="0"/>
        <v>11</v>
      </c>
      <c r="F6" s="175">
        <f t="shared" si="0"/>
        <v>20</v>
      </c>
      <c r="G6" s="113">
        <f t="shared" ref="G6:G17" si="6">(E6+F6)/C6</f>
        <v>0.38271604938271603</v>
      </c>
      <c r="H6" s="175">
        <f t="shared" si="1"/>
        <v>20</v>
      </c>
      <c r="I6" s="113">
        <f>H6/C6</f>
        <v>0.24691358024691357</v>
      </c>
      <c r="J6" s="175">
        <f t="shared" ref="J6:J12" si="7">AD6+AR6</f>
        <v>30</v>
      </c>
      <c r="K6" s="113">
        <f>J6/C6</f>
        <v>0.37037037037037035</v>
      </c>
      <c r="L6" s="175">
        <f t="shared" ref="L6:L11" si="8">AE6+AX6</f>
        <v>38</v>
      </c>
      <c r="M6" s="113">
        <f>L6/C6</f>
        <v>0.46913580246913578</v>
      </c>
      <c r="N6" s="175">
        <v>32</v>
      </c>
      <c r="O6" s="113">
        <f>N6/C6</f>
        <v>0.39506172839506171</v>
      </c>
      <c r="P6" s="175">
        <v>13</v>
      </c>
      <c r="Q6" s="113">
        <f>P6/C6</f>
        <v>0.16049382716049382</v>
      </c>
      <c r="R6" s="175">
        <f>AH6+BA6</f>
        <v>3</v>
      </c>
      <c r="S6" s="113">
        <f>R6/C6</f>
        <v>3.7037037037037035E-2</v>
      </c>
      <c r="T6" s="175">
        <f t="shared" si="2"/>
        <v>8</v>
      </c>
      <c r="U6" s="113">
        <f>T6/C6</f>
        <v>9.8765432098765427E-2</v>
      </c>
      <c r="V6" s="175">
        <f t="shared" si="3"/>
        <v>70</v>
      </c>
      <c r="W6" s="113">
        <f>V6/C6</f>
        <v>0.86419753086419748</v>
      </c>
      <c r="X6" s="175">
        <f t="shared" si="4"/>
        <v>58</v>
      </c>
      <c r="Y6" s="115">
        <f>X6/C6</f>
        <v>0.71604938271604934</v>
      </c>
      <c r="Z6" s="184">
        <f>AA6+AB6+AC6+AD6</f>
        <v>40</v>
      </c>
      <c r="AA6" s="175">
        <v>2</v>
      </c>
      <c r="AB6" s="175">
        <v>3</v>
      </c>
      <c r="AC6" s="175">
        <v>8</v>
      </c>
      <c r="AD6" s="175">
        <v>27</v>
      </c>
      <c r="AE6" s="175">
        <v>27</v>
      </c>
      <c r="AF6" s="12">
        <v>12</v>
      </c>
      <c r="AG6" s="175">
        <v>1</v>
      </c>
      <c r="AH6" s="175">
        <v>0</v>
      </c>
      <c r="AI6" s="175"/>
      <c r="AJ6" s="175">
        <v>40</v>
      </c>
      <c r="AK6" s="175">
        <v>14</v>
      </c>
      <c r="AL6" s="185"/>
      <c r="AM6" s="186">
        <f t="shared" ref="AM6:AM11" si="9">AN6+AO6+AQ6+AR6</f>
        <v>41</v>
      </c>
      <c r="AN6" s="175">
        <v>9</v>
      </c>
      <c r="AO6" s="175">
        <v>17</v>
      </c>
      <c r="AP6" s="107">
        <f t="shared" si="5"/>
        <v>0.63414634146341464</v>
      </c>
      <c r="AQ6" s="175">
        <v>12</v>
      </c>
      <c r="AR6" s="175">
        <v>3</v>
      </c>
      <c r="AS6" s="175">
        <v>8</v>
      </c>
      <c r="AT6" s="175">
        <v>30</v>
      </c>
      <c r="AU6" s="107">
        <f t="shared" ref="AU6:AU11" si="10">(AS6+AT6)/AM6</f>
        <v>0.92682926829268297</v>
      </c>
      <c r="AV6" s="175">
        <v>44</v>
      </c>
      <c r="AW6" s="107">
        <f t="shared" ref="AW6:AW11" si="11">AV6/AM6</f>
        <v>1.0731707317073171</v>
      </c>
      <c r="AX6" s="175">
        <v>11</v>
      </c>
      <c r="AY6" s="175">
        <v>19</v>
      </c>
      <c r="AZ6" s="175">
        <v>8</v>
      </c>
      <c r="BA6" s="175">
        <v>3</v>
      </c>
      <c r="BB6" s="187">
        <v>2</v>
      </c>
      <c r="BC6" s="173">
        <f>SUM(BD6:BG6)</f>
        <v>10</v>
      </c>
      <c r="BD6" s="47">
        <v>7</v>
      </c>
      <c r="BE6" s="47">
        <v>1</v>
      </c>
      <c r="BF6" s="47">
        <v>2</v>
      </c>
      <c r="BG6" s="47">
        <v>0</v>
      </c>
      <c r="BH6" s="188" t="s">
        <v>160</v>
      </c>
    </row>
    <row r="7" spans="1:60" s="36" customFormat="1" ht="30" customHeight="1" x14ac:dyDescent="0.3">
      <c r="A7" s="109">
        <v>3</v>
      </c>
      <c r="B7" s="183" t="s">
        <v>161</v>
      </c>
      <c r="C7" s="177">
        <v>101</v>
      </c>
      <c r="D7" s="175">
        <f t="shared" si="0"/>
        <v>103</v>
      </c>
      <c r="E7" s="175">
        <f t="shared" si="0"/>
        <v>8</v>
      </c>
      <c r="F7" s="175">
        <f t="shared" si="0"/>
        <v>36</v>
      </c>
      <c r="G7" s="113">
        <f t="shared" si="6"/>
        <v>0.43564356435643564</v>
      </c>
      <c r="H7" s="175">
        <f t="shared" si="1"/>
        <v>24</v>
      </c>
      <c r="I7" s="113">
        <f t="shared" ref="I7:I18" si="12">H7/C7</f>
        <v>0.23762376237623761</v>
      </c>
      <c r="J7" s="175">
        <f t="shared" si="7"/>
        <v>35</v>
      </c>
      <c r="K7" s="113">
        <f t="shared" ref="K7:K19" si="13">J7/C7</f>
        <v>0.34653465346534651</v>
      </c>
      <c r="L7" s="175">
        <f t="shared" si="8"/>
        <v>44</v>
      </c>
      <c r="M7" s="113">
        <f t="shared" ref="M7:M19" si="14">L7/C7</f>
        <v>0.43564356435643564</v>
      </c>
      <c r="N7" s="175">
        <f t="shared" ref="N7:N12" si="15">AF7+AY7</f>
        <v>26</v>
      </c>
      <c r="O7" s="113">
        <f t="shared" ref="O7:O19" si="16">N7/C7</f>
        <v>0.25742574257425743</v>
      </c>
      <c r="P7" s="175">
        <v>25</v>
      </c>
      <c r="Q7" s="113">
        <f t="shared" ref="Q7:Q19" si="17">P7/C7</f>
        <v>0.24752475247524752</v>
      </c>
      <c r="R7" s="175">
        <v>6</v>
      </c>
      <c r="S7" s="113">
        <f t="shared" ref="S7:S19" si="18">R7/C7</f>
        <v>5.9405940594059403E-2</v>
      </c>
      <c r="T7" s="175">
        <f t="shared" si="2"/>
        <v>9</v>
      </c>
      <c r="U7" s="113">
        <f t="shared" ref="U7:U12" si="19">T7/C7</f>
        <v>8.9108910891089105E-2</v>
      </c>
      <c r="V7" s="175">
        <f t="shared" si="3"/>
        <v>88</v>
      </c>
      <c r="W7" s="113">
        <f t="shared" ref="W7:W12" si="20">V7/C7</f>
        <v>0.87128712871287128</v>
      </c>
      <c r="X7" s="175">
        <f t="shared" si="4"/>
        <v>70</v>
      </c>
      <c r="Y7" s="115">
        <f t="shared" ref="Y7:Y18" si="21">X7/C7</f>
        <v>0.69306930693069302</v>
      </c>
      <c r="Z7" s="184">
        <f t="shared" ref="Z7:Z11" si="22">AA7+AB7+AC7+AD7</f>
        <v>48</v>
      </c>
      <c r="AA7" s="175">
        <v>1</v>
      </c>
      <c r="AB7" s="175">
        <v>9</v>
      </c>
      <c r="AC7" s="175">
        <v>10</v>
      </c>
      <c r="AD7" s="175">
        <v>28</v>
      </c>
      <c r="AE7" s="175">
        <v>39</v>
      </c>
      <c r="AF7" s="12">
        <v>4</v>
      </c>
      <c r="AG7" s="175">
        <v>5</v>
      </c>
      <c r="AH7" s="175">
        <v>0</v>
      </c>
      <c r="AI7" s="175"/>
      <c r="AJ7" s="175">
        <v>47</v>
      </c>
      <c r="AK7" s="175">
        <v>21</v>
      </c>
      <c r="AL7" s="185"/>
      <c r="AM7" s="186">
        <f t="shared" si="9"/>
        <v>55</v>
      </c>
      <c r="AN7" s="175">
        <v>7</v>
      </c>
      <c r="AO7" s="175">
        <v>27</v>
      </c>
      <c r="AP7" s="107">
        <f t="shared" si="5"/>
        <v>0.61818181818181817</v>
      </c>
      <c r="AQ7" s="175">
        <v>14</v>
      </c>
      <c r="AR7" s="175">
        <v>7</v>
      </c>
      <c r="AS7" s="175">
        <v>9</v>
      </c>
      <c r="AT7" s="175">
        <v>41</v>
      </c>
      <c r="AU7" s="107">
        <f t="shared" si="10"/>
        <v>0.90909090909090906</v>
      </c>
      <c r="AV7" s="175">
        <v>49</v>
      </c>
      <c r="AW7" s="107">
        <f t="shared" si="11"/>
        <v>0.89090909090909087</v>
      </c>
      <c r="AX7" s="175">
        <v>5</v>
      </c>
      <c r="AY7" s="175">
        <v>22</v>
      </c>
      <c r="AZ7" s="175">
        <v>21</v>
      </c>
      <c r="BA7" s="175">
        <v>7</v>
      </c>
      <c r="BB7" s="187">
        <v>7</v>
      </c>
      <c r="BC7" s="173">
        <f t="shared" ref="BC7:BC11" si="23">SUM(BD7:BG7)</f>
        <v>10</v>
      </c>
      <c r="BD7" s="173">
        <v>3</v>
      </c>
      <c r="BE7" s="173">
        <v>4</v>
      </c>
      <c r="BF7" s="173">
        <v>3</v>
      </c>
      <c r="BG7" s="173">
        <v>0</v>
      </c>
      <c r="BH7" s="189" t="s">
        <v>162</v>
      </c>
    </row>
    <row r="8" spans="1:60" s="36" customFormat="1" ht="30" customHeight="1" x14ac:dyDescent="0.3">
      <c r="A8" s="179">
        <v>4</v>
      </c>
      <c r="B8" s="190" t="s">
        <v>101</v>
      </c>
      <c r="C8" s="177">
        <v>53</v>
      </c>
      <c r="D8" s="175">
        <f t="shared" si="0"/>
        <v>57</v>
      </c>
      <c r="E8" s="175">
        <f t="shared" si="0"/>
        <v>8</v>
      </c>
      <c r="F8" s="175">
        <f t="shared" si="0"/>
        <v>15</v>
      </c>
      <c r="G8" s="113">
        <f t="shared" si="6"/>
        <v>0.43396226415094341</v>
      </c>
      <c r="H8" s="175">
        <f t="shared" si="1"/>
        <v>21</v>
      </c>
      <c r="I8" s="113">
        <f>H8/C8</f>
        <v>0.39622641509433965</v>
      </c>
      <c r="J8" s="175">
        <f t="shared" si="7"/>
        <v>13</v>
      </c>
      <c r="K8" s="113">
        <f>J8/C8</f>
        <v>0.24528301886792453</v>
      </c>
      <c r="L8" s="175">
        <f t="shared" si="8"/>
        <v>18</v>
      </c>
      <c r="M8" s="113">
        <f>L8/C8</f>
        <v>0.33962264150943394</v>
      </c>
      <c r="N8" s="175">
        <f t="shared" si="15"/>
        <v>25</v>
      </c>
      <c r="O8" s="113">
        <f>N8/C8</f>
        <v>0.47169811320754718</v>
      </c>
      <c r="P8" s="175">
        <f>AG8+AZ8</f>
        <v>10</v>
      </c>
      <c r="Q8" s="113">
        <f>P8/C8</f>
        <v>0.18867924528301888</v>
      </c>
      <c r="R8" s="175">
        <f>AH8+BA8</f>
        <v>4</v>
      </c>
      <c r="S8" s="113">
        <f>R8/C8</f>
        <v>7.5471698113207544E-2</v>
      </c>
      <c r="T8" s="175">
        <f t="shared" si="2"/>
        <v>4</v>
      </c>
      <c r="U8" s="113">
        <f>T8/C8</f>
        <v>7.5471698113207544E-2</v>
      </c>
      <c r="V8" s="175">
        <f t="shared" si="3"/>
        <v>52</v>
      </c>
      <c r="W8" s="113">
        <f>V8/C8</f>
        <v>0.98113207547169812</v>
      </c>
      <c r="X8" s="175">
        <f t="shared" si="4"/>
        <v>45</v>
      </c>
      <c r="Y8" s="115">
        <f>X8/C8</f>
        <v>0.84905660377358494</v>
      </c>
      <c r="Z8" s="184">
        <f t="shared" si="22"/>
        <v>33</v>
      </c>
      <c r="AA8" s="175">
        <v>3</v>
      </c>
      <c r="AB8" s="175">
        <v>7</v>
      </c>
      <c r="AC8" s="175">
        <v>11</v>
      </c>
      <c r="AD8" s="175">
        <v>12</v>
      </c>
      <c r="AE8" s="175">
        <v>14</v>
      </c>
      <c r="AF8" s="12">
        <v>15</v>
      </c>
      <c r="AG8" s="175">
        <v>4</v>
      </c>
      <c r="AH8" s="175">
        <v>0</v>
      </c>
      <c r="AI8" s="175"/>
      <c r="AJ8" s="175">
        <v>33</v>
      </c>
      <c r="AK8" s="175">
        <v>21</v>
      </c>
      <c r="AL8" s="185">
        <v>1</v>
      </c>
      <c r="AM8" s="186">
        <f t="shared" si="9"/>
        <v>24</v>
      </c>
      <c r="AN8" s="175">
        <v>5</v>
      </c>
      <c r="AO8" s="175">
        <v>8</v>
      </c>
      <c r="AP8" s="107">
        <f t="shared" si="5"/>
        <v>0.54166666666666663</v>
      </c>
      <c r="AQ8" s="175">
        <v>10</v>
      </c>
      <c r="AR8" s="175">
        <v>1</v>
      </c>
      <c r="AS8" s="175">
        <v>4</v>
      </c>
      <c r="AT8" s="175">
        <v>19</v>
      </c>
      <c r="AU8" s="107">
        <f t="shared" si="10"/>
        <v>0.95833333333333337</v>
      </c>
      <c r="AV8" s="175">
        <v>24</v>
      </c>
      <c r="AW8" s="107">
        <f t="shared" si="11"/>
        <v>1</v>
      </c>
      <c r="AX8" s="175">
        <v>4</v>
      </c>
      <c r="AY8" s="175">
        <v>10</v>
      </c>
      <c r="AZ8" s="175">
        <v>6</v>
      </c>
      <c r="BA8" s="175">
        <v>4</v>
      </c>
      <c r="BB8" s="187">
        <v>1</v>
      </c>
      <c r="BC8" s="173">
        <f>SUM(BD8:BG8)</f>
        <v>3</v>
      </c>
      <c r="BD8" s="173">
        <v>3</v>
      </c>
      <c r="BE8" s="173">
        <v>0</v>
      </c>
      <c r="BF8" s="173">
        <v>0</v>
      </c>
      <c r="BG8" s="173">
        <v>0</v>
      </c>
      <c r="BH8" s="189" t="s">
        <v>163</v>
      </c>
    </row>
    <row r="9" spans="1:60" s="36" customFormat="1" ht="30" customHeight="1" x14ac:dyDescent="0.3">
      <c r="A9" s="109">
        <v>5</v>
      </c>
      <c r="B9" s="183" t="s">
        <v>164</v>
      </c>
      <c r="C9" s="177">
        <v>72</v>
      </c>
      <c r="D9" s="175">
        <f t="shared" si="0"/>
        <v>74</v>
      </c>
      <c r="E9" s="175">
        <f t="shared" si="0"/>
        <v>7</v>
      </c>
      <c r="F9" s="175">
        <f t="shared" si="0"/>
        <v>23</v>
      </c>
      <c r="G9" s="113">
        <f t="shared" si="6"/>
        <v>0.41666666666666669</v>
      </c>
      <c r="H9" s="175">
        <f t="shared" si="1"/>
        <v>24</v>
      </c>
      <c r="I9" s="113">
        <f>H9/C9</f>
        <v>0.33333333333333331</v>
      </c>
      <c r="J9" s="175">
        <f t="shared" si="7"/>
        <v>20</v>
      </c>
      <c r="K9" s="113">
        <f>J9/C9</f>
        <v>0.27777777777777779</v>
      </c>
      <c r="L9" s="175">
        <f t="shared" si="8"/>
        <v>12</v>
      </c>
      <c r="M9" s="113">
        <f>L9/C9</f>
        <v>0.16666666666666666</v>
      </c>
      <c r="N9" s="175">
        <f t="shared" si="15"/>
        <v>43</v>
      </c>
      <c r="O9" s="113">
        <f>N9/C9</f>
        <v>0.59722222222222221</v>
      </c>
      <c r="P9" s="175">
        <f>AG9+AZ9</f>
        <v>17</v>
      </c>
      <c r="Q9" s="113">
        <f>P9/C9</f>
        <v>0.2361111111111111</v>
      </c>
      <c r="R9" s="175">
        <f>AH9+BA9</f>
        <v>2</v>
      </c>
      <c r="S9" s="113">
        <f>R9/C9</f>
        <v>2.7777777777777776E-2</v>
      </c>
      <c r="T9" s="175">
        <f t="shared" si="2"/>
        <v>2</v>
      </c>
      <c r="U9" s="113">
        <f>T9/C9</f>
        <v>2.7777777777777776E-2</v>
      </c>
      <c r="V9" s="175">
        <f t="shared" si="3"/>
        <v>62</v>
      </c>
      <c r="W9" s="113">
        <f>V9/C9</f>
        <v>0.86111111111111116</v>
      </c>
      <c r="X9" s="175">
        <f t="shared" si="4"/>
        <v>55</v>
      </c>
      <c r="Y9" s="115">
        <f>X9/C9</f>
        <v>0.76388888888888884</v>
      </c>
      <c r="Z9" s="184">
        <f>AA9+AB9+AC9+AD9</f>
        <v>42</v>
      </c>
      <c r="AA9" s="175">
        <v>5</v>
      </c>
      <c r="AB9" s="175">
        <v>11</v>
      </c>
      <c r="AC9" s="175">
        <v>8</v>
      </c>
      <c r="AD9" s="175">
        <v>18</v>
      </c>
      <c r="AE9" s="175">
        <v>12</v>
      </c>
      <c r="AF9" s="12">
        <v>23</v>
      </c>
      <c r="AG9" s="175">
        <v>7</v>
      </c>
      <c r="AH9" s="175">
        <v>0</v>
      </c>
      <c r="AI9" s="175"/>
      <c r="AJ9" s="175">
        <v>34</v>
      </c>
      <c r="AK9" s="175">
        <v>24</v>
      </c>
      <c r="AL9" s="185">
        <v>2</v>
      </c>
      <c r="AM9" s="186">
        <v>32</v>
      </c>
      <c r="AN9" s="175">
        <v>2</v>
      </c>
      <c r="AO9" s="175">
        <v>12</v>
      </c>
      <c r="AP9" s="107">
        <f t="shared" si="5"/>
        <v>0.4375</v>
      </c>
      <c r="AQ9" s="175">
        <v>16</v>
      </c>
      <c r="AR9" s="175">
        <v>2</v>
      </c>
      <c r="AS9" s="175">
        <v>2</v>
      </c>
      <c r="AT9" s="175">
        <v>28</v>
      </c>
      <c r="AU9" s="107">
        <f t="shared" si="10"/>
        <v>0.9375</v>
      </c>
      <c r="AV9" s="175">
        <v>31</v>
      </c>
      <c r="AW9" s="107">
        <f t="shared" si="11"/>
        <v>0.96875</v>
      </c>
      <c r="AX9" s="175">
        <v>0</v>
      </c>
      <c r="AY9" s="175">
        <v>20</v>
      </c>
      <c r="AZ9" s="175">
        <v>10</v>
      </c>
      <c r="BA9" s="175">
        <v>2</v>
      </c>
      <c r="BB9" s="187">
        <v>1</v>
      </c>
      <c r="BC9" s="173">
        <f>SUM(BD9:BG9)</f>
        <v>6</v>
      </c>
      <c r="BD9" s="47">
        <v>4</v>
      </c>
      <c r="BE9" s="47">
        <v>1</v>
      </c>
      <c r="BF9" s="47">
        <v>1</v>
      </c>
      <c r="BG9" s="47">
        <v>0</v>
      </c>
      <c r="BH9" s="188" t="s">
        <v>165</v>
      </c>
    </row>
    <row r="10" spans="1:60" s="36" customFormat="1" ht="30" customHeight="1" x14ac:dyDescent="0.3">
      <c r="A10" s="179">
        <v>6</v>
      </c>
      <c r="B10" s="183" t="s">
        <v>166</v>
      </c>
      <c r="C10" s="177">
        <v>67</v>
      </c>
      <c r="D10" s="175">
        <f t="shared" si="0"/>
        <v>64</v>
      </c>
      <c r="E10" s="175">
        <f t="shared" si="0"/>
        <v>4</v>
      </c>
      <c r="F10" s="175">
        <f t="shared" si="0"/>
        <v>23</v>
      </c>
      <c r="G10" s="113">
        <f t="shared" si="6"/>
        <v>0.40298507462686567</v>
      </c>
      <c r="H10" s="175">
        <f t="shared" si="1"/>
        <v>24</v>
      </c>
      <c r="I10" s="113">
        <f>H10/C10</f>
        <v>0.35820895522388058</v>
      </c>
      <c r="J10" s="175">
        <f t="shared" si="7"/>
        <v>13</v>
      </c>
      <c r="K10" s="113">
        <f>J10/C10</f>
        <v>0.19402985074626866</v>
      </c>
      <c r="L10" s="175">
        <f t="shared" si="8"/>
        <v>21</v>
      </c>
      <c r="M10" s="113">
        <f>L10/C10</f>
        <v>0.31343283582089554</v>
      </c>
      <c r="N10" s="175">
        <f t="shared" si="15"/>
        <v>32</v>
      </c>
      <c r="O10" s="113">
        <f>N10/C10</f>
        <v>0.47761194029850745</v>
      </c>
      <c r="P10" s="175">
        <f>AG10+AZ10</f>
        <v>8</v>
      </c>
      <c r="Q10" s="113">
        <f>P10/C10</f>
        <v>0.11940298507462686</v>
      </c>
      <c r="R10" s="175">
        <f>AH10+BA10</f>
        <v>3</v>
      </c>
      <c r="S10" s="113">
        <f>R10/C10</f>
        <v>4.4776119402985072E-2</v>
      </c>
      <c r="T10" s="175">
        <f t="shared" si="2"/>
        <v>4</v>
      </c>
      <c r="U10" s="113">
        <f>T10/C10</f>
        <v>5.9701492537313432E-2</v>
      </c>
      <c r="V10" s="175">
        <f t="shared" si="3"/>
        <v>52</v>
      </c>
      <c r="W10" s="113">
        <f>V10/C10</f>
        <v>0.77611940298507465</v>
      </c>
      <c r="X10" s="175">
        <f t="shared" si="4"/>
        <v>52</v>
      </c>
      <c r="Y10" s="115">
        <f>X10/C10</f>
        <v>0.77611940298507465</v>
      </c>
      <c r="Z10" s="184">
        <f>AA10+AB10+AC10+AD10</f>
        <v>35</v>
      </c>
      <c r="AA10" s="175">
        <v>4</v>
      </c>
      <c r="AB10" s="175">
        <v>7</v>
      </c>
      <c r="AC10" s="175">
        <v>13</v>
      </c>
      <c r="AD10" s="175">
        <v>11</v>
      </c>
      <c r="AE10" s="175">
        <v>20</v>
      </c>
      <c r="AF10" s="12">
        <v>13</v>
      </c>
      <c r="AG10" s="175">
        <v>2</v>
      </c>
      <c r="AH10" s="175">
        <v>0</v>
      </c>
      <c r="AI10" s="175"/>
      <c r="AJ10" s="175">
        <v>32</v>
      </c>
      <c r="AK10" s="175">
        <v>25</v>
      </c>
      <c r="AL10" s="185"/>
      <c r="AM10" s="186">
        <f t="shared" si="9"/>
        <v>29</v>
      </c>
      <c r="AN10" s="175">
        <v>0</v>
      </c>
      <c r="AO10" s="175">
        <v>16</v>
      </c>
      <c r="AP10" s="107">
        <f t="shared" si="5"/>
        <v>0.55172413793103448</v>
      </c>
      <c r="AQ10" s="175">
        <v>11</v>
      </c>
      <c r="AR10" s="175">
        <v>2</v>
      </c>
      <c r="AS10" s="175">
        <v>4</v>
      </c>
      <c r="AT10" s="175">
        <v>20</v>
      </c>
      <c r="AU10" s="107">
        <f t="shared" si="10"/>
        <v>0.82758620689655171</v>
      </c>
      <c r="AV10" s="175">
        <v>27</v>
      </c>
      <c r="AW10" s="107">
        <f t="shared" si="11"/>
        <v>0.93103448275862066</v>
      </c>
      <c r="AX10" s="175">
        <v>1</v>
      </c>
      <c r="AY10" s="175">
        <v>19</v>
      </c>
      <c r="AZ10" s="175">
        <v>6</v>
      </c>
      <c r="BA10" s="175">
        <v>3</v>
      </c>
      <c r="BB10" s="187">
        <v>2</v>
      </c>
      <c r="BC10" s="173">
        <f>SUM(BD10:BG10)</f>
        <v>2</v>
      </c>
      <c r="BD10" s="47">
        <v>0</v>
      </c>
      <c r="BE10" s="47">
        <v>0</v>
      </c>
      <c r="BF10" s="47">
        <v>1</v>
      </c>
      <c r="BG10" s="47">
        <v>1</v>
      </c>
      <c r="BH10" s="188" t="s">
        <v>167</v>
      </c>
    </row>
    <row r="11" spans="1:60" s="36" customFormat="1" ht="30" customHeight="1" x14ac:dyDescent="0.3">
      <c r="A11" s="109">
        <v>7</v>
      </c>
      <c r="B11" s="183" t="s">
        <v>168</v>
      </c>
      <c r="C11" s="177">
        <v>71</v>
      </c>
      <c r="D11" s="175">
        <f t="shared" si="0"/>
        <v>77</v>
      </c>
      <c r="E11" s="175">
        <f t="shared" si="0"/>
        <v>3</v>
      </c>
      <c r="F11" s="175">
        <f t="shared" si="0"/>
        <v>32</v>
      </c>
      <c r="G11" s="113">
        <f t="shared" si="6"/>
        <v>0.49295774647887325</v>
      </c>
      <c r="H11" s="175">
        <f t="shared" si="1"/>
        <v>21</v>
      </c>
      <c r="I11" s="113">
        <f t="shared" si="12"/>
        <v>0.29577464788732394</v>
      </c>
      <c r="J11" s="175">
        <f t="shared" si="7"/>
        <v>21</v>
      </c>
      <c r="K11" s="113">
        <f t="shared" si="13"/>
        <v>0.29577464788732394</v>
      </c>
      <c r="L11" s="175">
        <f t="shared" si="8"/>
        <v>21</v>
      </c>
      <c r="M11" s="113">
        <f t="shared" si="14"/>
        <v>0.29577464788732394</v>
      </c>
      <c r="N11" s="175">
        <f t="shared" si="15"/>
        <v>46</v>
      </c>
      <c r="O11" s="113">
        <f t="shared" si="16"/>
        <v>0.647887323943662</v>
      </c>
      <c r="P11" s="175">
        <f>AG11+AZ11</f>
        <v>10</v>
      </c>
      <c r="Q11" s="113">
        <f t="shared" si="17"/>
        <v>0.14084507042253522</v>
      </c>
      <c r="R11" s="175">
        <f>AH11+BA11</f>
        <v>0</v>
      </c>
      <c r="S11" s="113">
        <f t="shared" si="18"/>
        <v>0</v>
      </c>
      <c r="T11" s="175">
        <f t="shared" si="2"/>
        <v>5</v>
      </c>
      <c r="U11" s="113">
        <f t="shared" si="19"/>
        <v>7.0422535211267609E-2</v>
      </c>
      <c r="V11" s="175">
        <f t="shared" si="3"/>
        <v>65</v>
      </c>
      <c r="W11" s="113">
        <f t="shared" si="20"/>
        <v>0.91549295774647887</v>
      </c>
      <c r="X11" s="175">
        <f t="shared" si="4"/>
        <v>57</v>
      </c>
      <c r="Y11" s="115">
        <f t="shared" si="21"/>
        <v>0.80281690140845074</v>
      </c>
      <c r="Z11" s="184">
        <f t="shared" si="22"/>
        <v>50</v>
      </c>
      <c r="AA11" s="175">
        <v>2</v>
      </c>
      <c r="AB11" s="175">
        <v>17</v>
      </c>
      <c r="AC11" s="175">
        <v>11</v>
      </c>
      <c r="AD11" s="175">
        <v>20</v>
      </c>
      <c r="AE11" s="175">
        <v>20</v>
      </c>
      <c r="AF11" s="12">
        <v>27</v>
      </c>
      <c r="AG11" s="175">
        <v>3</v>
      </c>
      <c r="AH11" s="175">
        <v>0</v>
      </c>
      <c r="AI11" s="175"/>
      <c r="AJ11" s="175">
        <v>48</v>
      </c>
      <c r="AK11" s="175">
        <v>31</v>
      </c>
      <c r="AL11" s="185">
        <v>1</v>
      </c>
      <c r="AM11" s="186">
        <f t="shared" si="9"/>
        <v>27</v>
      </c>
      <c r="AN11" s="175">
        <v>1</v>
      </c>
      <c r="AO11" s="175">
        <v>15</v>
      </c>
      <c r="AP11" s="107">
        <f t="shared" si="5"/>
        <v>0.59259259259259256</v>
      </c>
      <c r="AQ11" s="175">
        <v>10</v>
      </c>
      <c r="AR11" s="175">
        <v>1</v>
      </c>
      <c r="AS11" s="175">
        <v>5</v>
      </c>
      <c r="AT11" s="175">
        <v>17</v>
      </c>
      <c r="AU11" s="107">
        <f t="shared" si="10"/>
        <v>0.81481481481481477</v>
      </c>
      <c r="AV11" s="175">
        <v>26</v>
      </c>
      <c r="AW11" s="107">
        <f t="shared" si="11"/>
        <v>0.96296296296296291</v>
      </c>
      <c r="AX11" s="175">
        <v>1</v>
      </c>
      <c r="AY11" s="175">
        <v>19</v>
      </c>
      <c r="AZ11" s="175">
        <v>7</v>
      </c>
      <c r="BA11" s="175">
        <v>0</v>
      </c>
      <c r="BB11" s="187">
        <v>0</v>
      </c>
      <c r="BC11" s="173">
        <f t="shared" si="23"/>
        <v>5</v>
      </c>
      <c r="BD11" s="47">
        <v>2</v>
      </c>
      <c r="BE11" s="47">
        <v>2</v>
      </c>
      <c r="BF11" s="47">
        <v>0</v>
      </c>
      <c r="BG11" s="47">
        <v>1</v>
      </c>
      <c r="BH11" s="188" t="s">
        <v>169</v>
      </c>
    </row>
    <row r="12" spans="1:60" s="132" customFormat="1" ht="30" customHeight="1" x14ac:dyDescent="0.3">
      <c r="A12" s="290" t="s">
        <v>77</v>
      </c>
      <c r="B12" s="291"/>
      <c r="C12" s="191">
        <f>SUM(C5:C11)</f>
        <v>527</v>
      </c>
      <c r="D12" s="191">
        <f t="shared" si="0"/>
        <v>531</v>
      </c>
      <c r="E12" s="191">
        <f t="shared" si="0"/>
        <v>51</v>
      </c>
      <c r="F12" s="191">
        <f t="shared" si="0"/>
        <v>171</v>
      </c>
      <c r="G12" s="192">
        <f>(E12+F12)/C12</f>
        <v>0.42125237191650855</v>
      </c>
      <c r="H12" s="191">
        <f t="shared" si="1"/>
        <v>155</v>
      </c>
      <c r="I12" s="192">
        <f t="shared" si="12"/>
        <v>0.29411764705882354</v>
      </c>
      <c r="J12" s="191">
        <f t="shared" si="7"/>
        <v>154</v>
      </c>
      <c r="K12" s="192">
        <f t="shared" si="13"/>
        <v>0.29222011385199242</v>
      </c>
      <c r="L12" s="191">
        <f>AE12+AX12</f>
        <v>185</v>
      </c>
      <c r="M12" s="192">
        <f t="shared" si="14"/>
        <v>0.35104364326375709</v>
      </c>
      <c r="N12" s="191">
        <f t="shared" si="15"/>
        <v>228</v>
      </c>
      <c r="O12" s="192">
        <f t="shared" si="16"/>
        <v>0.43263757115749524</v>
      </c>
      <c r="P12" s="191">
        <f>AG12+AZ12</f>
        <v>94</v>
      </c>
      <c r="Q12" s="192">
        <f t="shared" si="17"/>
        <v>0.17836812144212524</v>
      </c>
      <c r="R12" s="191">
        <f>AH12+BA12</f>
        <v>24</v>
      </c>
      <c r="S12" s="192">
        <f t="shared" si="18"/>
        <v>4.5540796963946868E-2</v>
      </c>
      <c r="T12" s="191">
        <f t="shared" si="2"/>
        <v>37</v>
      </c>
      <c r="U12" s="192">
        <f t="shared" si="19"/>
        <v>7.020872865275142E-2</v>
      </c>
      <c r="V12" s="191">
        <f t="shared" si="3"/>
        <v>454</v>
      </c>
      <c r="W12" s="192">
        <f t="shared" si="20"/>
        <v>0.86148007590132825</v>
      </c>
      <c r="X12" s="191">
        <f t="shared" si="4"/>
        <v>392</v>
      </c>
      <c r="Y12" s="193">
        <f t="shared" si="21"/>
        <v>0.74383301707779881</v>
      </c>
      <c r="Z12" s="194">
        <f>AA12+AB12+AC12+AD12</f>
        <v>289</v>
      </c>
      <c r="AA12" s="191">
        <f t="shared" ref="AA12:AM12" si="24">SUM(AA5:AA11)</f>
        <v>19</v>
      </c>
      <c r="AB12" s="191">
        <f t="shared" si="24"/>
        <v>64</v>
      </c>
      <c r="AC12" s="191">
        <f t="shared" si="24"/>
        <v>70</v>
      </c>
      <c r="AD12" s="191">
        <f t="shared" si="24"/>
        <v>136</v>
      </c>
      <c r="AE12" s="191">
        <f t="shared" si="24"/>
        <v>159</v>
      </c>
      <c r="AF12" s="191">
        <f t="shared" si="24"/>
        <v>105</v>
      </c>
      <c r="AG12" s="191">
        <f t="shared" si="24"/>
        <v>25</v>
      </c>
      <c r="AH12" s="191">
        <f t="shared" si="24"/>
        <v>0</v>
      </c>
      <c r="AI12" s="191">
        <f t="shared" si="24"/>
        <v>0</v>
      </c>
      <c r="AJ12" s="191">
        <f t="shared" si="24"/>
        <v>273</v>
      </c>
      <c r="AK12" s="191">
        <f t="shared" si="24"/>
        <v>157</v>
      </c>
      <c r="AL12" s="195"/>
      <c r="AM12" s="196">
        <f t="shared" si="24"/>
        <v>242</v>
      </c>
      <c r="AN12" s="191">
        <f>SUM(AN5:AN11)</f>
        <v>32</v>
      </c>
      <c r="AO12" s="191">
        <f>SUM(AO5:AO11)</f>
        <v>107</v>
      </c>
      <c r="AP12" s="197">
        <f t="shared" si="5"/>
        <v>0.57438016528925617</v>
      </c>
      <c r="AQ12" s="191">
        <f>SUM(AQ5:AQ11)</f>
        <v>85</v>
      </c>
      <c r="AR12" s="191">
        <f>SUM(AR5:AR11)</f>
        <v>18</v>
      </c>
      <c r="AS12" s="191">
        <f>SUM(AS5:AS11)</f>
        <v>37</v>
      </c>
      <c r="AT12" s="191">
        <f>SUM(AT5:AT11)</f>
        <v>181</v>
      </c>
      <c r="AU12" s="198">
        <f>(AS12+AT12)/AM12</f>
        <v>0.90082644628099173</v>
      </c>
      <c r="AV12" s="191">
        <f>SUM(AV5:AV11)</f>
        <v>235</v>
      </c>
      <c r="AW12" s="198">
        <f>AV12/AM12</f>
        <v>0.97107438016528924</v>
      </c>
      <c r="AX12" s="191">
        <f t="shared" ref="AX12:BG12" si="25">SUM(AX5:AX11)</f>
        <v>26</v>
      </c>
      <c r="AY12" s="191">
        <f t="shared" si="25"/>
        <v>123</v>
      </c>
      <c r="AZ12" s="191">
        <f t="shared" si="25"/>
        <v>69</v>
      </c>
      <c r="BA12" s="191">
        <f t="shared" si="25"/>
        <v>24</v>
      </c>
      <c r="BB12" s="199">
        <f>SUM(BB5:BB11)</f>
        <v>15</v>
      </c>
      <c r="BC12" s="199">
        <f t="shared" si="25"/>
        <v>46</v>
      </c>
      <c r="BD12" s="199">
        <f t="shared" si="25"/>
        <v>25</v>
      </c>
      <c r="BE12" s="199">
        <f t="shared" si="25"/>
        <v>11</v>
      </c>
      <c r="BF12" s="199">
        <f t="shared" si="25"/>
        <v>7</v>
      </c>
      <c r="BG12" s="199">
        <f t="shared" si="25"/>
        <v>3</v>
      </c>
      <c r="BH12" s="200"/>
    </row>
    <row r="13" spans="1:60" s="36" customFormat="1" ht="30" customHeight="1" x14ac:dyDescent="0.3">
      <c r="A13" s="292" t="s">
        <v>170</v>
      </c>
      <c r="B13" s="293"/>
      <c r="C13" s="293"/>
      <c r="D13" s="293"/>
      <c r="E13" s="293"/>
      <c r="F13" s="293"/>
      <c r="G13" s="293"/>
      <c r="H13" s="293"/>
      <c r="I13" s="293"/>
      <c r="J13" s="293"/>
      <c r="K13" s="293"/>
      <c r="L13" s="293"/>
      <c r="M13" s="293"/>
      <c r="N13" s="293"/>
      <c r="O13" s="293"/>
      <c r="P13" s="293"/>
      <c r="Q13" s="293"/>
      <c r="R13" s="293"/>
      <c r="S13" s="293"/>
      <c r="T13" s="293"/>
      <c r="U13" s="293"/>
      <c r="V13" s="293"/>
      <c r="W13" s="293"/>
      <c r="X13" s="293"/>
      <c r="Y13" s="293"/>
      <c r="Z13" s="293"/>
      <c r="AA13" s="293"/>
      <c r="AB13" s="293"/>
      <c r="AC13" s="293"/>
      <c r="AD13" s="293"/>
      <c r="AE13" s="293"/>
      <c r="AF13" s="293"/>
      <c r="AG13" s="293"/>
      <c r="AH13" s="293"/>
      <c r="AI13" s="293"/>
      <c r="AJ13" s="293"/>
      <c r="AK13" s="293"/>
      <c r="AL13" s="293"/>
      <c r="AM13" s="293"/>
      <c r="AN13" s="293"/>
      <c r="AO13" s="293"/>
      <c r="AP13" s="293"/>
      <c r="AQ13" s="293"/>
      <c r="AR13" s="293"/>
      <c r="AS13" s="293"/>
      <c r="AT13" s="293"/>
      <c r="AU13" s="293"/>
      <c r="AV13" s="293"/>
      <c r="AW13" s="293"/>
      <c r="AX13" s="293"/>
      <c r="AY13" s="293"/>
      <c r="AZ13" s="293"/>
      <c r="BA13" s="293"/>
      <c r="BB13" s="293"/>
      <c r="BC13" s="293"/>
      <c r="BD13" s="293"/>
      <c r="BE13" s="293"/>
      <c r="BF13" s="293"/>
      <c r="BG13" s="293"/>
      <c r="BH13" s="293"/>
    </row>
    <row r="14" spans="1:60" s="36" customFormat="1" ht="30" customHeight="1" x14ac:dyDescent="0.3">
      <c r="A14" s="178">
        <v>8</v>
      </c>
      <c r="B14" s="201" t="s">
        <v>171</v>
      </c>
      <c r="C14" s="180">
        <v>63</v>
      </c>
      <c r="D14" s="202">
        <f t="shared" ref="D14:F17" si="26">Z14+AM14</f>
        <v>67</v>
      </c>
      <c r="E14" s="202">
        <f>AA14+AN14</f>
        <v>7</v>
      </c>
      <c r="F14" s="202">
        <f t="shared" si="26"/>
        <v>37</v>
      </c>
      <c r="G14" s="203">
        <f t="shared" si="6"/>
        <v>0.69841269841269837</v>
      </c>
      <c r="H14" s="202">
        <f>AC14+AQ14</f>
        <v>16</v>
      </c>
      <c r="I14" s="203">
        <f t="shared" si="12"/>
        <v>0.25396825396825395</v>
      </c>
      <c r="J14" s="202">
        <f>AD14+AR14</f>
        <v>7</v>
      </c>
      <c r="K14" s="203">
        <f t="shared" si="13"/>
        <v>0.1111111111111111</v>
      </c>
      <c r="L14" s="202">
        <f>AE14+AX14</f>
        <v>8</v>
      </c>
      <c r="M14" s="203">
        <f t="shared" si="14"/>
        <v>0.12698412698412698</v>
      </c>
      <c r="N14" s="202">
        <f>AF14+AY14</f>
        <v>44</v>
      </c>
      <c r="O14" s="203">
        <f t="shared" si="16"/>
        <v>0.69841269841269837</v>
      </c>
      <c r="P14" s="202">
        <f>AG14+AZ14</f>
        <v>12</v>
      </c>
      <c r="Q14" s="203">
        <f t="shared" si="17"/>
        <v>0.19047619047619047</v>
      </c>
      <c r="R14" s="202">
        <f>AH14+BA14</f>
        <v>3</v>
      </c>
      <c r="S14" s="203">
        <f t="shared" si="18"/>
        <v>4.7619047619047616E-2</v>
      </c>
      <c r="T14" s="202">
        <f>AI14+AS14</f>
        <v>0</v>
      </c>
      <c r="U14" s="203">
        <f>T14/C14</f>
        <v>0</v>
      </c>
      <c r="V14" s="202">
        <f>AJ14+AT14</f>
        <v>64</v>
      </c>
      <c r="W14" s="203">
        <f>V14/C14</f>
        <v>1.0158730158730158</v>
      </c>
      <c r="X14" s="202">
        <f>AK14+AV14</f>
        <v>59</v>
      </c>
      <c r="Y14" s="204">
        <f t="shared" si="21"/>
        <v>0.93650793650793651</v>
      </c>
      <c r="Z14" s="205">
        <f>AA14+AB14+AC14+AD14</f>
        <v>38</v>
      </c>
      <c r="AA14" s="202">
        <v>6</v>
      </c>
      <c r="AB14" s="202">
        <v>19</v>
      </c>
      <c r="AC14" s="202">
        <v>6</v>
      </c>
      <c r="AD14" s="202">
        <v>7</v>
      </c>
      <c r="AE14" s="202">
        <v>8</v>
      </c>
      <c r="AF14" s="33">
        <v>27</v>
      </c>
      <c r="AG14" s="202">
        <v>3</v>
      </c>
      <c r="AH14" s="202">
        <v>0</v>
      </c>
      <c r="AI14" s="202"/>
      <c r="AJ14" s="202">
        <v>36</v>
      </c>
      <c r="AK14" s="202">
        <v>30</v>
      </c>
      <c r="AL14" s="206"/>
      <c r="AM14" s="207">
        <f>AN14+AO14+AQ14+AR14</f>
        <v>29</v>
      </c>
      <c r="AN14" s="202">
        <v>1</v>
      </c>
      <c r="AO14" s="202">
        <v>18</v>
      </c>
      <c r="AP14" s="208">
        <f>(AN14+AO14)/AM14</f>
        <v>0.65517241379310343</v>
      </c>
      <c r="AQ14" s="202">
        <v>10</v>
      </c>
      <c r="AR14" s="202">
        <v>0</v>
      </c>
      <c r="AS14" s="202">
        <v>0</v>
      </c>
      <c r="AT14" s="202">
        <v>28</v>
      </c>
      <c r="AU14" s="208">
        <f>(AT14+AS14)/AM14</f>
        <v>0.96551724137931039</v>
      </c>
      <c r="AV14" s="202">
        <v>29</v>
      </c>
      <c r="AW14" s="208">
        <f>AV14/AM14</f>
        <v>1</v>
      </c>
      <c r="AX14" s="202">
        <v>0</v>
      </c>
      <c r="AY14" s="202">
        <v>17</v>
      </c>
      <c r="AZ14" s="202">
        <v>9</v>
      </c>
      <c r="BA14" s="202">
        <v>3</v>
      </c>
      <c r="BB14" s="174">
        <v>0</v>
      </c>
      <c r="BC14" s="174">
        <f>BD14+BE14+BF14+BG14</f>
        <v>1</v>
      </c>
      <c r="BD14" s="174">
        <v>1</v>
      </c>
      <c r="BE14" s="174">
        <v>0</v>
      </c>
      <c r="BF14" s="174">
        <v>0</v>
      </c>
      <c r="BG14" s="174">
        <v>0</v>
      </c>
      <c r="BH14" s="209" t="s">
        <v>172</v>
      </c>
    </row>
    <row r="15" spans="1:60" s="36" customFormat="1" ht="30" customHeight="1" x14ac:dyDescent="0.3">
      <c r="A15" s="179">
        <v>9</v>
      </c>
      <c r="B15" s="183" t="s">
        <v>173</v>
      </c>
      <c r="C15" s="177">
        <v>36</v>
      </c>
      <c r="D15" s="175">
        <f t="shared" si="26"/>
        <v>36</v>
      </c>
      <c r="E15" s="175">
        <f t="shared" si="26"/>
        <v>1</v>
      </c>
      <c r="F15" s="175">
        <f t="shared" si="26"/>
        <v>7</v>
      </c>
      <c r="G15" s="113">
        <f t="shared" si="6"/>
        <v>0.22222222222222221</v>
      </c>
      <c r="H15" s="175">
        <f>AC15+AQ15</f>
        <v>6</v>
      </c>
      <c r="I15" s="113">
        <f t="shared" si="12"/>
        <v>0.16666666666666666</v>
      </c>
      <c r="J15" s="175">
        <f>AD15+AR15</f>
        <v>22</v>
      </c>
      <c r="K15" s="113">
        <f t="shared" si="13"/>
        <v>0.61111111111111116</v>
      </c>
      <c r="L15" s="175">
        <f>AE15+AX15</f>
        <v>18</v>
      </c>
      <c r="M15" s="113">
        <f t="shared" si="14"/>
        <v>0.5</v>
      </c>
      <c r="N15" s="175">
        <f>AF15+AY15</f>
        <v>15</v>
      </c>
      <c r="O15" s="113">
        <f t="shared" si="16"/>
        <v>0.41666666666666669</v>
      </c>
      <c r="P15" s="175">
        <f>AG15+AZ15</f>
        <v>3</v>
      </c>
      <c r="Q15" s="113">
        <f t="shared" si="17"/>
        <v>8.3333333333333329E-2</v>
      </c>
      <c r="R15" s="175">
        <f>AH15+BA15</f>
        <v>0</v>
      </c>
      <c r="S15" s="113">
        <f t="shared" si="18"/>
        <v>0</v>
      </c>
      <c r="T15" s="175">
        <f>AI15+AS15</f>
        <v>0</v>
      </c>
      <c r="U15" s="113">
        <f t="shared" ref="U15:U19" si="27">T15/C15</f>
        <v>0</v>
      </c>
      <c r="V15" s="175">
        <f>AJ15+AT15</f>
        <v>35</v>
      </c>
      <c r="W15" s="113">
        <f t="shared" ref="W15:W19" si="28">V15/C15</f>
        <v>0.97222222222222221</v>
      </c>
      <c r="X15" s="175">
        <f>AK15+AV15</f>
        <v>13</v>
      </c>
      <c r="Y15" s="115">
        <f t="shared" si="21"/>
        <v>0.3611111111111111</v>
      </c>
      <c r="Z15" s="184">
        <f>AA15+AB15+AC15+AD15</f>
        <v>36</v>
      </c>
      <c r="AA15" s="175">
        <v>1</v>
      </c>
      <c r="AB15" s="175">
        <v>7</v>
      </c>
      <c r="AC15" s="175">
        <v>6</v>
      </c>
      <c r="AD15" s="175">
        <v>22</v>
      </c>
      <c r="AE15" s="175">
        <v>18</v>
      </c>
      <c r="AF15" s="12">
        <v>15</v>
      </c>
      <c r="AG15" s="175">
        <v>3</v>
      </c>
      <c r="AH15" s="175">
        <v>0</v>
      </c>
      <c r="AI15" s="175"/>
      <c r="AJ15" s="175">
        <v>35</v>
      </c>
      <c r="AK15" s="175">
        <v>13</v>
      </c>
      <c r="AL15" s="185"/>
      <c r="AM15" s="186">
        <f t="shared" ref="AM15:AM18" si="29">AN15+AO15+AQ15+AR15</f>
        <v>0</v>
      </c>
      <c r="AN15" s="175"/>
      <c r="AO15" s="175"/>
      <c r="AP15" s="107"/>
      <c r="AQ15" s="175"/>
      <c r="AR15" s="175"/>
      <c r="AS15" s="175"/>
      <c r="AT15" s="175"/>
      <c r="AU15" s="107"/>
      <c r="AV15" s="175"/>
      <c r="AW15" s="107"/>
      <c r="AX15" s="175">
        <v>0</v>
      </c>
      <c r="AY15" s="175">
        <v>0</v>
      </c>
      <c r="AZ15" s="175">
        <v>0</v>
      </c>
      <c r="BA15" s="175">
        <v>0</v>
      </c>
      <c r="BB15" s="173"/>
      <c r="BC15" s="173"/>
      <c r="BD15" s="47"/>
      <c r="BE15" s="47"/>
      <c r="BF15" s="47"/>
      <c r="BG15" s="47"/>
      <c r="BH15" s="53"/>
    </row>
    <row r="16" spans="1:60" s="36" customFormat="1" ht="30" customHeight="1" x14ac:dyDescent="0.3">
      <c r="A16" s="179">
        <v>10</v>
      </c>
      <c r="B16" s="183" t="s">
        <v>174</v>
      </c>
      <c r="C16" s="177">
        <v>17</v>
      </c>
      <c r="D16" s="175">
        <f t="shared" si="26"/>
        <v>16</v>
      </c>
      <c r="E16" s="175">
        <f t="shared" si="26"/>
        <v>0</v>
      </c>
      <c r="F16" s="175">
        <f t="shared" si="26"/>
        <v>12</v>
      </c>
      <c r="G16" s="113">
        <f>(E16+F16)/C16</f>
        <v>0.70588235294117652</v>
      </c>
      <c r="H16" s="175">
        <f>AC16+AQ16</f>
        <v>1</v>
      </c>
      <c r="I16" s="113">
        <f>H16/C16</f>
        <v>5.8823529411764705E-2</v>
      </c>
      <c r="J16" s="175">
        <f>AD16+AR16</f>
        <v>3</v>
      </c>
      <c r="K16" s="113">
        <f>J16/C16</f>
        <v>0.17647058823529413</v>
      </c>
      <c r="L16" s="175">
        <f>AE16+AX16</f>
        <v>3</v>
      </c>
      <c r="M16" s="113">
        <f>L16/C16</f>
        <v>0.17647058823529413</v>
      </c>
      <c r="N16" s="175">
        <f>AF16+AY16</f>
        <v>12</v>
      </c>
      <c r="O16" s="113">
        <f>N16/C16</f>
        <v>0.70588235294117652</v>
      </c>
      <c r="P16" s="175">
        <f>AG16+AZ16</f>
        <v>1</v>
      </c>
      <c r="Q16" s="113">
        <f>P16/C16</f>
        <v>5.8823529411764705E-2</v>
      </c>
      <c r="R16" s="175">
        <f>AH16+BA16</f>
        <v>0</v>
      </c>
      <c r="S16" s="113">
        <f>R16/C16</f>
        <v>0</v>
      </c>
      <c r="T16" s="175">
        <f>AI16+AS16</f>
        <v>0</v>
      </c>
      <c r="U16" s="113">
        <f>T16/C16</f>
        <v>0</v>
      </c>
      <c r="V16" s="175">
        <f>AJ16+AT16</f>
        <v>10</v>
      </c>
      <c r="W16" s="113">
        <f>V16/C16</f>
        <v>0.58823529411764708</v>
      </c>
      <c r="X16" s="175">
        <f>AK16+AV16</f>
        <v>13</v>
      </c>
      <c r="Y16" s="115">
        <f>X16/C16</f>
        <v>0.76470588235294112</v>
      </c>
      <c r="Z16" s="184">
        <f>AA16+AB16+AC16+AD16</f>
        <v>16</v>
      </c>
      <c r="AA16" s="175">
        <v>0</v>
      </c>
      <c r="AB16" s="175">
        <v>12</v>
      </c>
      <c r="AC16" s="175">
        <v>1</v>
      </c>
      <c r="AD16" s="175">
        <v>3</v>
      </c>
      <c r="AE16" s="175">
        <v>3</v>
      </c>
      <c r="AF16" s="12">
        <v>12</v>
      </c>
      <c r="AG16" s="175">
        <v>1</v>
      </c>
      <c r="AH16" s="175">
        <v>0</v>
      </c>
      <c r="AI16" s="175"/>
      <c r="AJ16" s="175">
        <v>10</v>
      </c>
      <c r="AK16" s="175">
        <v>13</v>
      </c>
      <c r="AL16" s="185"/>
      <c r="AM16" s="186">
        <f>AN16+AO16+AQ16+AR16</f>
        <v>0</v>
      </c>
      <c r="AN16" s="175"/>
      <c r="AO16" s="175"/>
      <c r="AP16" s="107"/>
      <c r="AQ16" s="175"/>
      <c r="AR16" s="175"/>
      <c r="AS16" s="175"/>
      <c r="AT16" s="175"/>
      <c r="AU16" s="107"/>
      <c r="AV16" s="175"/>
      <c r="AW16" s="107"/>
      <c r="AX16" s="175">
        <v>0</v>
      </c>
      <c r="AY16" s="175">
        <v>0</v>
      </c>
      <c r="AZ16" s="175">
        <v>0</v>
      </c>
      <c r="BA16" s="175">
        <v>0</v>
      </c>
      <c r="BB16" s="173"/>
      <c r="BC16" s="173"/>
      <c r="BD16" s="47"/>
      <c r="BE16" s="47"/>
      <c r="BF16" s="47"/>
      <c r="BG16" s="47"/>
      <c r="BH16" s="53"/>
    </row>
    <row r="17" spans="1:60" s="36" customFormat="1" ht="30" customHeight="1" x14ac:dyDescent="0.3">
      <c r="A17" s="179">
        <v>11</v>
      </c>
      <c r="B17" s="183" t="s">
        <v>79</v>
      </c>
      <c r="C17" s="177">
        <v>3</v>
      </c>
      <c r="D17" s="210">
        <f t="shared" si="26"/>
        <v>3</v>
      </c>
      <c r="E17" s="175">
        <f t="shared" si="26"/>
        <v>0</v>
      </c>
      <c r="F17" s="175">
        <f t="shared" si="26"/>
        <v>2</v>
      </c>
      <c r="G17" s="113">
        <f t="shared" si="6"/>
        <v>0.66666666666666663</v>
      </c>
      <c r="H17" s="175">
        <f>AC17+AQ17</f>
        <v>1</v>
      </c>
      <c r="I17" s="113">
        <f t="shared" si="12"/>
        <v>0.33333333333333331</v>
      </c>
      <c r="J17" s="175">
        <f>AD17+AR17</f>
        <v>0</v>
      </c>
      <c r="K17" s="113">
        <f t="shared" si="13"/>
        <v>0</v>
      </c>
      <c r="L17" s="175">
        <f>AE17+AX17</f>
        <v>0</v>
      </c>
      <c r="M17" s="113">
        <f t="shared" si="14"/>
        <v>0</v>
      </c>
      <c r="N17" s="175">
        <f>AF17+AY17</f>
        <v>3</v>
      </c>
      <c r="O17" s="113">
        <f t="shared" si="16"/>
        <v>1</v>
      </c>
      <c r="P17" s="175">
        <f>AG17+AZ17</f>
        <v>0</v>
      </c>
      <c r="Q17" s="113">
        <f t="shared" si="17"/>
        <v>0</v>
      </c>
      <c r="R17" s="175">
        <f>AH17+BA17</f>
        <v>0</v>
      </c>
      <c r="S17" s="113">
        <f t="shared" si="18"/>
        <v>0</v>
      </c>
      <c r="T17" s="175">
        <f>AI17+AS17</f>
        <v>0</v>
      </c>
      <c r="U17" s="113">
        <f t="shared" si="27"/>
        <v>0</v>
      </c>
      <c r="V17" s="175">
        <f>AJ17+AT17</f>
        <v>2</v>
      </c>
      <c r="W17" s="113">
        <f t="shared" si="28"/>
        <v>0.66666666666666663</v>
      </c>
      <c r="X17" s="175">
        <f>AK17+AV17</f>
        <v>2</v>
      </c>
      <c r="Y17" s="115">
        <f t="shared" si="21"/>
        <v>0.66666666666666663</v>
      </c>
      <c r="Z17" s="184">
        <f t="shared" ref="Z17" si="30">AA17+AB17+AC17+AD17</f>
        <v>3</v>
      </c>
      <c r="AA17" s="175">
        <v>0</v>
      </c>
      <c r="AB17" s="175">
        <v>2</v>
      </c>
      <c r="AC17" s="175">
        <v>1</v>
      </c>
      <c r="AD17" s="175">
        <v>0</v>
      </c>
      <c r="AE17" s="175">
        <v>0</v>
      </c>
      <c r="AF17" s="12">
        <v>3</v>
      </c>
      <c r="AG17" s="175">
        <v>0</v>
      </c>
      <c r="AH17" s="175">
        <v>0</v>
      </c>
      <c r="AI17" s="175"/>
      <c r="AJ17" s="175">
        <v>2</v>
      </c>
      <c r="AK17" s="175">
        <v>2</v>
      </c>
      <c r="AL17" s="185">
        <v>1</v>
      </c>
      <c r="AM17" s="186">
        <f t="shared" si="29"/>
        <v>0</v>
      </c>
      <c r="AN17" s="175"/>
      <c r="AO17" s="175"/>
      <c r="AP17" s="107"/>
      <c r="AQ17" s="175"/>
      <c r="AR17" s="175"/>
      <c r="AS17" s="175"/>
      <c r="AT17" s="175"/>
      <c r="AU17" s="107"/>
      <c r="AV17" s="175"/>
      <c r="AW17" s="107"/>
      <c r="AX17" s="175">
        <v>0</v>
      </c>
      <c r="AY17" s="175">
        <v>0</v>
      </c>
      <c r="AZ17" s="175">
        <v>0</v>
      </c>
      <c r="BA17" s="175">
        <v>0</v>
      </c>
      <c r="BB17" s="173"/>
      <c r="BC17" s="173"/>
      <c r="BD17" s="47"/>
      <c r="BE17" s="47"/>
      <c r="BF17" s="47"/>
      <c r="BG17" s="47"/>
      <c r="BH17" s="53"/>
    </row>
    <row r="18" spans="1:60" s="133" customFormat="1" ht="30" customHeight="1" x14ac:dyDescent="0.3">
      <c r="A18" s="281" t="s">
        <v>175</v>
      </c>
      <c r="B18" s="282"/>
      <c r="C18" s="181">
        <f>SUM(C14:C17)</f>
        <v>119</v>
      </c>
      <c r="D18" s="154">
        <f>Z18+AM18</f>
        <v>122</v>
      </c>
      <c r="E18" s="137">
        <f>SUM(E14:E17)</f>
        <v>8</v>
      </c>
      <c r="F18" s="137">
        <f>SUM(F14:F17)</f>
        <v>58</v>
      </c>
      <c r="G18" s="155">
        <f>(E18+F18)/C18</f>
        <v>0.55462184873949583</v>
      </c>
      <c r="H18" s="137">
        <f>SUM(H14:H17)</f>
        <v>24</v>
      </c>
      <c r="I18" s="155">
        <f t="shared" si="12"/>
        <v>0.20168067226890757</v>
      </c>
      <c r="J18" s="137">
        <f>SUM(J14:J17)</f>
        <v>32</v>
      </c>
      <c r="K18" s="155">
        <f t="shared" si="13"/>
        <v>0.26890756302521007</v>
      </c>
      <c r="L18" s="137">
        <f>SUM(L14:L17)</f>
        <v>29</v>
      </c>
      <c r="M18" s="155">
        <f t="shared" si="14"/>
        <v>0.24369747899159663</v>
      </c>
      <c r="N18" s="137">
        <f>SUM(N14:N17)</f>
        <v>74</v>
      </c>
      <c r="O18" s="155">
        <f t="shared" si="16"/>
        <v>0.62184873949579833</v>
      </c>
      <c r="P18" s="137">
        <f>SUM(P14:P17)</f>
        <v>16</v>
      </c>
      <c r="Q18" s="155">
        <f t="shared" si="17"/>
        <v>0.13445378151260504</v>
      </c>
      <c r="R18" s="137">
        <f>SUM(R14:R17)</f>
        <v>3</v>
      </c>
      <c r="S18" s="155">
        <f t="shared" si="18"/>
        <v>2.5210084033613446E-2</v>
      </c>
      <c r="T18" s="154">
        <f>AI18+AS18</f>
        <v>0</v>
      </c>
      <c r="U18" s="155">
        <f t="shared" si="27"/>
        <v>0</v>
      </c>
      <c r="V18" s="154">
        <f>AJ18+AT18</f>
        <v>111</v>
      </c>
      <c r="W18" s="155">
        <f t="shared" si="28"/>
        <v>0.9327731092436975</v>
      </c>
      <c r="X18" s="137">
        <f>SUM(X14:X17)</f>
        <v>87</v>
      </c>
      <c r="Y18" s="162">
        <f t="shared" si="21"/>
        <v>0.73109243697478987</v>
      </c>
      <c r="Z18" s="168">
        <f>AA18+AB18+AC18+AD18</f>
        <v>93</v>
      </c>
      <c r="AA18" s="137">
        <f t="shared" ref="AA18:AK18" si="31">SUM(AA14:AA17)</f>
        <v>7</v>
      </c>
      <c r="AB18" s="137">
        <f t="shared" si="31"/>
        <v>40</v>
      </c>
      <c r="AC18" s="137">
        <f t="shared" si="31"/>
        <v>14</v>
      </c>
      <c r="AD18" s="137">
        <f t="shared" si="31"/>
        <v>32</v>
      </c>
      <c r="AE18" s="137">
        <f t="shared" si="31"/>
        <v>29</v>
      </c>
      <c r="AF18" s="137">
        <f t="shared" si="31"/>
        <v>57</v>
      </c>
      <c r="AG18" s="137">
        <f t="shared" si="31"/>
        <v>7</v>
      </c>
      <c r="AH18" s="137">
        <f t="shared" si="31"/>
        <v>0</v>
      </c>
      <c r="AI18" s="137">
        <f t="shared" si="31"/>
        <v>0</v>
      </c>
      <c r="AJ18" s="137">
        <f t="shared" si="31"/>
        <v>83</v>
      </c>
      <c r="AK18" s="137">
        <f t="shared" si="31"/>
        <v>58</v>
      </c>
      <c r="AL18" s="138"/>
      <c r="AM18" s="160">
        <f t="shared" si="29"/>
        <v>29</v>
      </c>
      <c r="AN18" s="137">
        <f>SUM(AN14:AN17)</f>
        <v>1</v>
      </c>
      <c r="AO18" s="137">
        <f>SUM(AO14:AO17)</f>
        <v>18</v>
      </c>
      <c r="AP18" s="155">
        <f>(AO18+AN18)/AM18</f>
        <v>0.65517241379310343</v>
      </c>
      <c r="AQ18" s="137">
        <f>SUM(AQ14:AQ17)</f>
        <v>10</v>
      </c>
      <c r="AR18" s="137">
        <f>SUM(AR14:AR17)</f>
        <v>0</v>
      </c>
      <c r="AS18" s="137">
        <f>SUM(AS14:AS17)</f>
        <v>0</v>
      </c>
      <c r="AT18" s="137">
        <f>SUM(AT14:AT17)</f>
        <v>28</v>
      </c>
      <c r="AU18" s="155">
        <f>(AT18+AS18)/AM18</f>
        <v>0.96551724137931039</v>
      </c>
      <c r="AV18" s="137">
        <f>SUM(AV14:AV17)</f>
        <v>29</v>
      </c>
      <c r="AW18" s="155">
        <f>AV18/AM18</f>
        <v>1</v>
      </c>
      <c r="AX18" s="137">
        <f>SUM(AX14:AX17)</f>
        <v>0</v>
      </c>
      <c r="AY18" s="137">
        <f>SUM(AY14:AY17)</f>
        <v>17</v>
      </c>
      <c r="AZ18" s="137">
        <f>SUM(AZ14:AZ17)</f>
        <v>9</v>
      </c>
      <c r="BA18" s="137">
        <f>SUM(BA14:BA17)</f>
        <v>3</v>
      </c>
      <c r="BB18" s="211">
        <v>0</v>
      </c>
      <c r="BC18" s="211">
        <f>SUM(BC14:BC17)</f>
        <v>1</v>
      </c>
      <c r="BD18" s="211">
        <f>SUM(BD14:BD17)</f>
        <v>1</v>
      </c>
      <c r="BE18" s="211">
        <f>SUM(BE14:BE17)</f>
        <v>0</v>
      </c>
      <c r="BF18" s="211">
        <f>SUM(BF14:BF17)</f>
        <v>0</v>
      </c>
      <c r="BG18" s="211">
        <f>SUM(BG14:BG17)</f>
        <v>0</v>
      </c>
      <c r="BH18" s="212"/>
    </row>
    <row r="19" spans="1:60" s="135" customFormat="1" ht="30" customHeight="1" x14ac:dyDescent="0.3">
      <c r="A19" s="275" t="s">
        <v>176</v>
      </c>
      <c r="B19" s="276"/>
      <c r="C19" s="140">
        <f>C18+C12</f>
        <v>646</v>
      </c>
      <c r="D19" s="213">
        <f>Z19+AM19</f>
        <v>653</v>
      </c>
      <c r="E19" s="140">
        <f>E12+E18</f>
        <v>59</v>
      </c>
      <c r="F19" s="140">
        <f>F12+F18</f>
        <v>229</v>
      </c>
      <c r="G19" s="157">
        <f>(E19+F19)/C19</f>
        <v>0.44582043343653249</v>
      </c>
      <c r="H19" s="140">
        <f>H12+H18</f>
        <v>179</v>
      </c>
      <c r="I19" s="157">
        <f>H19/C19</f>
        <v>0.27708978328173373</v>
      </c>
      <c r="J19" s="140">
        <f>J12+J18</f>
        <v>186</v>
      </c>
      <c r="K19" s="157">
        <f t="shared" si="13"/>
        <v>0.28792569659442724</v>
      </c>
      <c r="L19" s="140">
        <f>L12+L18</f>
        <v>214</v>
      </c>
      <c r="M19" s="157">
        <f t="shared" si="14"/>
        <v>0.33126934984520123</v>
      </c>
      <c r="N19" s="140">
        <f>N12+N18</f>
        <v>302</v>
      </c>
      <c r="O19" s="157">
        <f t="shared" si="16"/>
        <v>0.46749226006191952</v>
      </c>
      <c r="P19" s="140">
        <f>P12+P18</f>
        <v>110</v>
      </c>
      <c r="Q19" s="157">
        <f t="shared" si="17"/>
        <v>0.17027863777089783</v>
      </c>
      <c r="R19" s="140">
        <f>R12+R18</f>
        <v>27</v>
      </c>
      <c r="S19" s="157">
        <f t="shared" si="18"/>
        <v>4.1795665634674919E-2</v>
      </c>
      <c r="T19" s="140">
        <f>T12+T18</f>
        <v>37</v>
      </c>
      <c r="U19" s="157">
        <f t="shared" si="27"/>
        <v>5.7275541795665637E-2</v>
      </c>
      <c r="V19" s="140">
        <f>V12+V18</f>
        <v>565</v>
      </c>
      <c r="W19" s="157">
        <f t="shared" si="28"/>
        <v>0.87461300309597523</v>
      </c>
      <c r="X19" s="140">
        <f>X12+X18</f>
        <v>479</v>
      </c>
      <c r="Y19" s="165">
        <f>X19/C19</f>
        <v>0.74148606811145512</v>
      </c>
      <c r="Z19" s="170">
        <f t="shared" ref="Z19:AK19" si="32">Z12+Z18</f>
        <v>382</v>
      </c>
      <c r="AA19" s="140">
        <f t="shared" si="32"/>
        <v>26</v>
      </c>
      <c r="AB19" s="140">
        <f t="shared" si="32"/>
        <v>104</v>
      </c>
      <c r="AC19" s="140">
        <f t="shared" si="32"/>
        <v>84</v>
      </c>
      <c r="AD19" s="140">
        <f>AD12+AD18</f>
        <v>168</v>
      </c>
      <c r="AE19" s="140">
        <f t="shared" si="32"/>
        <v>188</v>
      </c>
      <c r="AF19" s="140">
        <f t="shared" si="32"/>
        <v>162</v>
      </c>
      <c r="AG19" s="140">
        <f t="shared" si="32"/>
        <v>32</v>
      </c>
      <c r="AH19" s="140">
        <f t="shared" si="32"/>
        <v>0</v>
      </c>
      <c r="AI19" s="140">
        <f t="shared" si="32"/>
        <v>0</v>
      </c>
      <c r="AJ19" s="140">
        <f t="shared" si="32"/>
        <v>356</v>
      </c>
      <c r="AK19" s="140">
        <f t="shared" si="32"/>
        <v>215</v>
      </c>
      <c r="AL19" s="141"/>
      <c r="AM19" s="164">
        <f>AM12+AM18</f>
        <v>271</v>
      </c>
      <c r="AN19" s="140">
        <f>AN12+AN18</f>
        <v>33</v>
      </c>
      <c r="AO19" s="140">
        <f>AO12+AO18</f>
        <v>125</v>
      </c>
      <c r="AP19" s="157">
        <f>(AO19+AN19)/AM19</f>
        <v>0.58302583025830257</v>
      </c>
      <c r="AQ19" s="140">
        <f>AQ12+AQ18</f>
        <v>95</v>
      </c>
      <c r="AR19" s="140">
        <f>AR12+AR18</f>
        <v>18</v>
      </c>
      <c r="AS19" s="140">
        <f>AS12+AS18</f>
        <v>37</v>
      </c>
      <c r="AT19" s="140">
        <f>AT12+AT18</f>
        <v>209</v>
      </c>
      <c r="AU19" s="157">
        <f>(AT19+AS19)/AM19</f>
        <v>0.90774907749077494</v>
      </c>
      <c r="AV19" s="140">
        <f>AV12+AV18</f>
        <v>264</v>
      </c>
      <c r="AW19" s="157">
        <f>AV19/AM19</f>
        <v>0.97416974169741699</v>
      </c>
      <c r="AX19" s="140">
        <f>AX12+AX18</f>
        <v>26</v>
      </c>
      <c r="AY19" s="140">
        <f>AY12+AY18</f>
        <v>140</v>
      </c>
      <c r="AZ19" s="140">
        <f>AZ12+AZ18</f>
        <v>78</v>
      </c>
      <c r="BA19" s="140">
        <f>BA12+BA18</f>
        <v>27</v>
      </c>
      <c r="BB19" s="140">
        <f>BB12+BB18</f>
        <v>15</v>
      </c>
      <c r="BC19" s="214">
        <f>BC18+BC12</f>
        <v>47</v>
      </c>
      <c r="BD19" s="214">
        <f>BD18+BD12</f>
        <v>26</v>
      </c>
      <c r="BE19" s="214">
        <f>BE18+BE12</f>
        <v>11</v>
      </c>
      <c r="BF19" s="214">
        <f>BF18+BF12</f>
        <v>7</v>
      </c>
      <c r="BG19" s="214">
        <f>BG18+BG12</f>
        <v>3</v>
      </c>
      <c r="BH19" s="215"/>
    </row>
  </sheetData>
  <mergeCells count="30">
    <mergeCell ref="Z3:Z4"/>
    <mergeCell ref="AA3:AD3"/>
    <mergeCell ref="A1:BH1"/>
    <mergeCell ref="A2:A4"/>
    <mergeCell ref="B2:B4"/>
    <mergeCell ref="C2:Y2"/>
    <mergeCell ref="Z2:AL2"/>
    <mergeCell ref="AM2:AM4"/>
    <mergeCell ref="AN2:BA2"/>
    <mergeCell ref="BB2:BG2"/>
    <mergeCell ref="BH2:BH4"/>
    <mergeCell ref="C3:D3"/>
    <mergeCell ref="BC3:BG3"/>
    <mergeCell ref="BB3:BB4"/>
    <mergeCell ref="A18:B18"/>
    <mergeCell ref="A19:B19"/>
    <mergeCell ref="AV3:AW3"/>
    <mergeCell ref="AX3:BA3"/>
    <mergeCell ref="A12:B12"/>
    <mergeCell ref="A13:BH13"/>
    <mergeCell ref="AE3:AH3"/>
    <mergeCell ref="AI3:AJ3"/>
    <mergeCell ref="AK3:AK4"/>
    <mergeCell ref="AL3:AL4"/>
    <mergeCell ref="AN3:AR3"/>
    <mergeCell ref="AS3:AU3"/>
    <mergeCell ref="E3:K3"/>
    <mergeCell ref="L3:S3"/>
    <mergeCell ref="T3:W3"/>
    <mergeCell ref="X3:Y3"/>
  </mergeCells>
  <phoneticPr fontId="1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3</vt:i4>
      </vt:variant>
    </vt:vector>
  </HeadingPairs>
  <TitlesOfParts>
    <vt:vector size="9" baseType="lpstr">
      <vt:lpstr>自有教师结构比例</vt:lpstr>
      <vt:lpstr>现自有占计划自有教师结构</vt:lpstr>
      <vt:lpstr>自有占专任教师结构比例</vt:lpstr>
      <vt:lpstr>分专业结构表</vt:lpstr>
      <vt:lpstr>名额分配表</vt:lpstr>
      <vt:lpstr>部门结构表</vt:lpstr>
      <vt:lpstr>现自有占计划自有教师结构!Print_Titles</vt:lpstr>
      <vt:lpstr>自有教师结构比例!Print_Titles</vt:lpstr>
      <vt:lpstr>自有占专任教师结构比例!Print_Titles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332系办</dc:creator>
  <cp:lastModifiedBy>1</cp:lastModifiedBy>
  <cp:lastPrinted>2022-12-13T05:35:10Z</cp:lastPrinted>
  <dcterms:created xsi:type="dcterms:W3CDTF">2015-06-05T18:19:00Z</dcterms:created>
  <dcterms:modified xsi:type="dcterms:W3CDTF">2022-12-13T05:35:15Z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2052-11.1.0.10072</vt:lpwstr>
  </property>
</Properties>
</file>